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602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<sst xmlns="http://schemas.openxmlformats.org/spreadsheetml/2006/main" count="85" uniqueCount="57">
  <si>
    <r>
      <t>備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註</t>
    </r>
  </si>
  <si>
    <t>轉投資事業名稱</t>
  </si>
  <si>
    <t>期末資本額</t>
  </si>
  <si>
    <t>基金期末投資額</t>
  </si>
  <si>
    <t>投  資  收  入</t>
  </si>
  <si>
    <t>現金股利</t>
  </si>
  <si>
    <t>其    他</t>
  </si>
  <si>
    <t>合    計</t>
  </si>
  <si>
    <t>資金轉投資及其餘絀明細表</t>
  </si>
  <si>
    <t>單位:新臺幣元</t>
  </si>
  <si>
    <t xml:space="preserve">金　　　額
</t>
  </si>
  <si>
    <t>股　　　數
(1)</t>
  </si>
  <si>
    <t xml:space="preserve">稅前盈虧
</t>
  </si>
  <si>
    <t xml:space="preserve">金    額
</t>
  </si>
  <si>
    <t>股    數
(2)</t>
  </si>
  <si>
    <t>股權占有率％(2/1)</t>
  </si>
  <si>
    <t>國立清華大學校務基金</t>
  </si>
  <si>
    <t>中華民國108年度</t>
  </si>
  <si>
    <t xml:space="preserve">台達電子工業股份有限公司(公開上市)                                                                  </t>
  </si>
  <si>
    <t>一、本股票係外界捐贈與本校。
二、本校於編製年度決算時，尚無法取得該公司同一年度財務報表。</t>
  </si>
  <si>
    <t xml:space="preserve">聯發科技股份有限公司(公開上市)                                                                      </t>
  </si>
  <si>
    <t>本校於編製年度決算時，尚無法取得該公司同一年度財務報表。</t>
  </si>
  <si>
    <t xml:space="preserve">凌泰科技股份有限公司(上櫃)                                                                          </t>
  </si>
  <si>
    <t xml:space="preserve">前進國際股份有限公司(未上市)                                                                        </t>
  </si>
  <si>
    <t xml:space="preserve">亞頌科技股份有限公司(未上市)                                                                        </t>
  </si>
  <si>
    <t xml:space="preserve">龍彩科技股份有限公司(未上市)                                                                        </t>
  </si>
  <si>
    <t xml:space="preserve">劍揚股份有限公司(未上市)                                                                            </t>
  </si>
  <si>
    <t xml:space="preserve">集英資訊股份有限公司(未上市)                                                                        </t>
  </si>
  <si>
    <t xml:space="preserve">鎬聖國際股份有限公司(未上市)                                                                        </t>
  </si>
  <si>
    <t xml:space="preserve">旺北科技股份有限公司（未上市）                                                                      </t>
  </si>
  <si>
    <t xml:space="preserve">太引資訊系統股份有限公司(未上市）                                                                   </t>
  </si>
  <si>
    <t xml:space="preserve">英特內軟體股份有限公司(未上市)                                                                      </t>
  </si>
  <si>
    <t xml:space="preserve">成越科技股份有限公司(未上市)                                                                        </t>
  </si>
  <si>
    <t xml:space="preserve">微智半導體股份有限公司(未上市)                                                                      </t>
  </si>
  <si>
    <t>一、本股票部分係外界捐贈與本校；部分係技術移轉成果，以未上市股票支付本校權利金；部分係自購。
二、本校於編製年度決算時，尚無法取得該公司同一年度財務報表。</t>
  </si>
  <si>
    <t xml:space="preserve">致成科技股份有限公司(未上市)                                                                        </t>
  </si>
  <si>
    <t xml:space="preserve">智磊知識服務股份有限公司(未上市)                                                                    </t>
  </si>
  <si>
    <t xml:space="preserve">Nanomega Medical Corporation(未上市)                                                                </t>
  </si>
  <si>
    <t>一、本股票係技術移轉成果，以未上市股票支付本校權利金。
二、本校於編製年度決算時，尚無法取得該公司同一年度財務報表。</t>
  </si>
  <si>
    <t xml:space="preserve">富邦金融控股股份有限公司(公開上市)                                                                  </t>
  </si>
  <si>
    <t xml:space="preserve">國泰金融控股股份有限公司(公開上市)                                                                  </t>
  </si>
  <si>
    <t xml:space="preserve">紫式大數據決策(股)有限公司(未上市)                                                                  </t>
  </si>
  <si>
    <t xml:space="preserve">創淨科技股份有限公司(未上市)                                                                        </t>
  </si>
  <si>
    <t xml:space="preserve">中華開發金融控股股份有限公司(上市)                                                                  </t>
  </si>
  <si>
    <t xml:space="preserve">中華電信股份有限公司(公開上市)                                                                      </t>
  </si>
  <si>
    <t xml:space="preserve">中華航空股份有限公司(上市)                                                                          </t>
  </si>
  <si>
    <t xml:space="preserve">鴻海精密工業股份有限公司(上市)                                                                      </t>
  </si>
  <si>
    <t xml:space="preserve">致茂電子股份有限公司(上市)                                                                          </t>
  </si>
  <si>
    <t xml:space="preserve">芯測科技股份有限公司(未上市)                                                                        </t>
  </si>
  <si>
    <t>一、本股票係外界捐贈與本校。
二、108年由「厚翼科技公司」更名為：芯測科技股份有限公司。
三、本校於編製年度決算時，尚無法取得該公司同一年度財務報表。</t>
  </si>
  <si>
    <t xml:space="preserve">中國鋼鐵股份有限公司(公開上市)                                                                      </t>
  </si>
  <si>
    <t xml:space="preserve">禾榮科技股份有限公司(未上市)                                                                        </t>
  </si>
  <si>
    <t xml:space="preserve">GIS Holding Limited(上市)                                                                           </t>
  </si>
  <si>
    <t xml:space="preserve">廣達電腦股份有限公司(上市)                                                                          </t>
  </si>
  <si>
    <t xml:space="preserve">兆豐金融控股股份有限公司(上市)                                                                      </t>
  </si>
  <si>
    <t xml:space="preserve">台新金融控股股份有限公司(上市)                                                                      </t>
  </si>
  <si>
    <t xml:space="preserve">1.本年度投資標的屬基金性質之期末投資額為2億2,395萬9,800元、現金股利1,007萬1,420元。 
2.本年度出售聯發科、中華電、台灣大、GIS-KY、廣達股票及元大台灣50、元大高股息、
  元大S&amp;P500、富邦NASDAQ、富邦印度、富邦上証投資信託基金等獲利2,354萬9,184元。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</si>
</sst>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3">
    <font>
      <sz val="12"/>
      <name val="新細明體"/>
      <family val="1"/>
    </font>
    <font>
      <sz val="9"/>
      <name val="新細明體"/>
      <family val="1"/>
    </font>
    <font>
      <b/>
      <sz val="16"/>
      <name val="細明體"/>
      <family val="3"/>
    </font>
    <font>
      <sz val="12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b/>
      <sz val="16"/>
      <name val="新細明體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medium"/>
      <bottom style="thin">
        <color indexed="63"/>
      </bottom>
    </border>
    <border>
      <left style="medium">
        <color indexed="63"/>
      </left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 style="medium">
        <color indexed="63"/>
      </right>
      <top style="medium"/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left" vertical="top" wrapText="1"/>
    </xf>
    <xf numFmtId="38" fontId="3" fillId="0" borderId="14" xfId="0" applyNumberFormat="1" applyFont="1" applyBorder="1" applyAlignment="1">
      <alignment horizontal="left" vertical="top"/>
    </xf>
    <xf numFmtId="40" fontId="3" fillId="0" borderId="14" xfId="0" applyNumberFormat="1" applyFont="1" applyBorder="1" applyAlignment="1">
      <alignment horizontal="left" vertical="top"/>
    </xf>
    <xf numFmtId="0" fontId="3" fillId="0" borderId="15" xfId="0" applyNumberFormat="1" applyFont="1" applyBorder="1" applyAlignment="1">
      <alignment horizontal="left" vertical="top" wrapText="1"/>
    </xf>
    <xf numFmtId="38" fontId="3" fillId="0" borderId="16" xfId="0" applyNumberFormat="1" applyFont="1" applyBorder="1" applyAlignment="1">
      <alignment horizontal="left" vertical="top"/>
    </xf>
    <xf numFmtId="40" fontId="3" fillId="0" borderId="16" xfId="0" applyNumberFormat="1" applyFont="1" applyBorder="1" applyAlignment="1">
      <alignment horizontal="left" vertical="top"/>
    </xf>
    <xf numFmtId="49" fontId="3" fillId="0" borderId="17" xfId="0" applyNumberFormat="1" applyFont="1" applyBorder="1" applyAlignment="1">
      <alignment horizontal="left" vertical="top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left" vertical="top" wrapText="1"/>
    </xf>
    <xf numFmtId="38" fontId="3" fillId="0" borderId="22" xfId="0" applyNumberFormat="1" applyFont="1" applyBorder="1" applyAlignment="1">
      <alignment horizontal="left" vertical="top"/>
    </xf>
    <xf numFmtId="40" fontId="3" fillId="0" borderId="22" xfId="0" applyNumberFormat="1" applyFont="1" applyBorder="1" applyAlignment="1">
      <alignment horizontal="left" vertical="top"/>
    </xf>
    <xf numFmtId="0" fontId="3" fillId="0" borderId="23" xfId="0" applyNumberFormat="1" applyFont="1" applyBorder="1" applyAlignment="1">
      <alignment horizontal="left" vertical="top" wrapText="1"/>
    </xf>
    <xf numFmtId="0" fontId="3" fillId="0" borderId="24" xfId="0" applyNumberFormat="1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6.5"/>
  <cols>
    <col min="1" max="1" width="18.625" style="4" customWidth="1"/>
    <col min="2" max="6" width="15.625" style="4" customWidth="1"/>
    <col min="7" max="7" width="8.625" style="4" customWidth="1"/>
    <col min="8" max="10" width="15.625" style="4" customWidth="1"/>
    <col min="11" max="11" width="30.25390625" style="4" customWidth="1"/>
  </cols>
  <sheetData>
    <row r="1" spans="1:11" ht="21">
      <c r="A1" s="6"/>
      <c r="B1" s="6"/>
      <c r="D1" s="6"/>
      <c r="E1" s="7" t="s">
        <v>16</v>
      </c>
      <c r="F1" s="6"/>
      <c r="G1" s="6"/>
      <c r="H1" s="6"/>
      <c r="I1" s="6"/>
      <c r="J1" s="6"/>
      <c r="K1" s="6"/>
    </row>
    <row r="2" spans="1:11" ht="21">
      <c r="A2" s="6"/>
      <c r="B2" s="1"/>
      <c r="D2" s="1"/>
      <c r="E2" s="8" t="s">
        <v>8</v>
      </c>
      <c r="F2" s="6"/>
      <c r="G2" s="6"/>
      <c r="H2" s="6"/>
      <c r="I2" s="6"/>
      <c r="J2" s="6"/>
      <c r="K2" s="6"/>
    </row>
    <row r="3" spans="1:11" ht="17.25" thickBot="1">
      <c r="A3" s="2"/>
      <c r="B3" s="5"/>
      <c r="D3" s="5"/>
      <c r="E3" s="5" t="s">
        <v>17</v>
      </c>
      <c r="F3" s="5"/>
      <c r="G3" s="5"/>
      <c r="H3" s="5"/>
      <c r="I3" s="5"/>
      <c r="J3" s="5"/>
      <c r="K3" s="3" t="s">
        <v>9</v>
      </c>
    </row>
    <row r="4" spans="1:11" ht="17.25" customHeight="1">
      <c r="A4" s="11" t="s">
        <v>1</v>
      </c>
      <c r="B4" s="10" t="s">
        <v>2</v>
      </c>
      <c r="C4" s="10"/>
      <c r="D4" s="10" t="s">
        <v>12</v>
      </c>
      <c r="E4" s="10" t="s">
        <v>3</v>
      </c>
      <c r="F4" s="10"/>
      <c r="G4" s="10"/>
      <c r="H4" s="10" t="s">
        <v>4</v>
      </c>
      <c r="I4" s="10"/>
      <c r="J4" s="10"/>
      <c r="K4" s="12" t="s">
        <v>0</v>
      </c>
    </row>
    <row r="5" spans="1:11" ht="49.5" customHeight="1" thickBot="1">
      <c r="A5" s="20"/>
      <c r="B5" s="21" t="s">
        <v>10</v>
      </c>
      <c r="C5" s="21" t="s">
        <v>11</v>
      </c>
      <c r="D5" s="22"/>
      <c r="E5" s="21" t="s">
        <v>13</v>
      </c>
      <c r="F5" s="21" t="s">
        <v>14</v>
      </c>
      <c r="G5" s="21" t="s">
        <v>15</v>
      </c>
      <c r="H5" s="21" t="s">
        <v>5</v>
      </c>
      <c r="I5" s="21" t="s">
        <v>6</v>
      </c>
      <c r="J5" s="21" t="s">
        <v>7</v>
      </c>
      <c r="K5" s="23"/>
    </row>
    <row r="6" spans="1:11" ht="66">
      <c r="A6" s="24" t="s">
        <v>18</v>
      </c>
      <c r="B6" s="25">
        <v>25975433290</v>
      </c>
      <c r="C6" s="25">
        <v>2597543329</v>
      </c>
      <c r="D6" s="25">
        <v>0</v>
      </c>
      <c r="E6" s="25">
        <v>297776128</v>
      </c>
      <c r="F6" s="25">
        <v>1965519</v>
      </c>
      <c r="G6" s="26">
        <f>IF(C6=0,"",ROUND(F6*100/C6,2))</f>
        <v>0.08</v>
      </c>
      <c r="H6" s="25">
        <v>9827585</v>
      </c>
      <c r="I6" s="25">
        <v>0</v>
      </c>
      <c r="J6" s="25">
        <f>H6+I6</f>
        <v>9827585</v>
      </c>
      <c r="K6" s="27" t="s">
        <v>19</v>
      </c>
    </row>
    <row r="7" spans="1:11" ht="33">
      <c r="A7" s="19" t="s">
        <v>20</v>
      </c>
      <c r="B7" s="17">
        <v>15896473490</v>
      </c>
      <c r="C7" s="17">
        <v>1589647349</v>
      </c>
      <c r="D7" s="17">
        <v>0</v>
      </c>
      <c r="E7" s="17">
        <v>44350000</v>
      </c>
      <c r="F7" s="17">
        <v>10000</v>
      </c>
      <c r="G7" s="18">
        <f>IF(C7=0,"",ROUND(F7*100/C7,2))</f>
        <v>0</v>
      </c>
      <c r="H7" s="17">
        <v>0</v>
      </c>
      <c r="I7" s="17">
        <v>0</v>
      </c>
      <c r="J7" s="17">
        <f>H7+I7</f>
        <v>0</v>
      </c>
      <c r="K7" s="28" t="s">
        <v>21</v>
      </c>
    </row>
    <row r="8" spans="1:11" ht="66">
      <c r="A8" s="19" t="s">
        <v>22</v>
      </c>
      <c r="B8" s="17">
        <v>201353500</v>
      </c>
      <c r="C8" s="17">
        <v>20135350</v>
      </c>
      <c r="D8" s="17">
        <v>0</v>
      </c>
      <c r="E8" s="17">
        <v>83847</v>
      </c>
      <c r="F8" s="17">
        <v>6681</v>
      </c>
      <c r="G8" s="18">
        <f>IF(C8=0,"",ROUND(F8*100/C8,2))</f>
        <v>0.03</v>
      </c>
      <c r="H8" s="17">
        <v>0</v>
      </c>
      <c r="I8" s="17">
        <v>0</v>
      </c>
      <c r="J8" s="17">
        <f>H8+I8</f>
        <v>0</v>
      </c>
      <c r="K8" s="28" t="s">
        <v>19</v>
      </c>
    </row>
    <row r="9" spans="1:11" ht="66">
      <c r="A9" s="19" t="s">
        <v>23</v>
      </c>
      <c r="B9" s="17">
        <v>33811800</v>
      </c>
      <c r="C9" s="17">
        <v>3381180</v>
      </c>
      <c r="D9" s="17">
        <v>0</v>
      </c>
      <c r="E9" s="17">
        <v>42460</v>
      </c>
      <c r="F9" s="17">
        <v>4400</v>
      </c>
      <c r="G9" s="18">
        <f>IF(C9=0,"",ROUND(F9*100/C9,2))</f>
        <v>0.13</v>
      </c>
      <c r="H9" s="17">
        <v>4830</v>
      </c>
      <c r="I9" s="17">
        <v>0</v>
      </c>
      <c r="J9" s="17">
        <f>H9+I9</f>
        <v>4830</v>
      </c>
      <c r="K9" s="28" t="s">
        <v>19</v>
      </c>
    </row>
    <row r="10" spans="1:11" ht="66">
      <c r="A10" s="19" t="s">
        <v>24</v>
      </c>
      <c r="B10" s="17">
        <v>13500000</v>
      </c>
      <c r="C10" s="17">
        <v>1350000</v>
      </c>
      <c r="D10" s="17">
        <v>0</v>
      </c>
      <c r="E10" s="17">
        <v>227300</v>
      </c>
      <c r="F10" s="17">
        <v>21000</v>
      </c>
      <c r="G10" s="18">
        <f>IF(C10=0,"",ROUND(F10*100/C10,2))</f>
        <v>1.56</v>
      </c>
      <c r="H10" s="17">
        <v>0</v>
      </c>
      <c r="I10" s="17">
        <v>0</v>
      </c>
      <c r="J10" s="17">
        <f>H10+I10</f>
        <v>0</v>
      </c>
      <c r="K10" s="28" t="s">
        <v>19</v>
      </c>
    </row>
    <row r="11" spans="1:11" ht="66">
      <c r="A11" s="19" t="s">
        <v>25</v>
      </c>
      <c r="B11" s="17">
        <v>251230000</v>
      </c>
      <c r="C11" s="17">
        <v>25123000</v>
      </c>
      <c r="D11" s="17">
        <v>0</v>
      </c>
      <c r="E11" s="17">
        <v>152700</v>
      </c>
      <c r="F11" s="17">
        <v>15000</v>
      </c>
      <c r="G11" s="18">
        <f>IF(C11=0,"",ROUND(F11*100/C11,2))</f>
        <v>0.06</v>
      </c>
      <c r="H11" s="17">
        <v>0</v>
      </c>
      <c r="I11" s="17">
        <v>0</v>
      </c>
      <c r="J11" s="17">
        <f>H11+I11</f>
        <v>0</v>
      </c>
      <c r="K11" s="28" t="s">
        <v>19</v>
      </c>
    </row>
    <row r="12" spans="1:11" ht="66">
      <c r="A12" s="19" t="s">
        <v>26</v>
      </c>
      <c r="B12" s="17">
        <v>286524840</v>
      </c>
      <c r="C12" s="17">
        <v>28652484</v>
      </c>
      <c r="D12" s="17">
        <v>0</v>
      </c>
      <c r="E12" s="17">
        <v>40480</v>
      </c>
      <c r="F12" s="17">
        <v>4400</v>
      </c>
      <c r="G12" s="18">
        <f>IF(C12=0,"",ROUND(F12*100/C12,2))</f>
        <v>0.02</v>
      </c>
      <c r="H12" s="17">
        <v>0</v>
      </c>
      <c r="I12" s="17">
        <v>0</v>
      </c>
      <c r="J12" s="17">
        <f>H12+I12</f>
        <v>0</v>
      </c>
      <c r="K12" s="28" t="s">
        <v>19</v>
      </c>
    </row>
    <row r="13" spans="1:11" ht="66">
      <c r="A13" s="19" t="s">
        <v>27</v>
      </c>
      <c r="B13" s="17">
        <v>40000000</v>
      </c>
      <c r="C13" s="17">
        <v>4000000</v>
      </c>
      <c r="D13" s="17">
        <v>0</v>
      </c>
      <c r="E13" s="17">
        <v>104160</v>
      </c>
      <c r="F13" s="17">
        <v>20361</v>
      </c>
      <c r="G13" s="18">
        <f>IF(C13=0,"",ROUND(F13*100/C13,2))</f>
        <v>0.51</v>
      </c>
      <c r="H13" s="17">
        <v>0</v>
      </c>
      <c r="I13" s="17">
        <v>0</v>
      </c>
      <c r="J13" s="17">
        <f>H13+I13</f>
        <v>0</v>
      </c>
      <c r="K13" s="28" t="s">
        <v>19</v>
      </c>
    </row>
    <row r="14" spans="1:11" ht="66">
      <c r="A14" s="19" t="s">
        <v>28</v>
      </c>
      <c r="B14" s="17">
        <v>24303000</v>
      </c>
      <c r="C14" s="17">
        <v>2430300</v>
      </c>
      <c r="D14" s="17">
        <v>0</v>
      </c>
      <c r="E14" s="17">
        <v>200000</v>
      </c>
      <c r="F14" s="17">
        <v>20000</v>
      </c>
      <c r="G14" s="18">
        <f>IF(C14=0,"",ROUND(F14*100/C14,2))</f>
        <v>0.82</v>
      </c>
      <c r="H14" s="17">
        <v>0</v>
      </c>
      <c r="I14" s="17">
        <v>0</v>
      </c>
      <c r="J14" s="17">
        <f>H14+I14</f>
        <v>0</v>
      </c>
      <c r="K14" s="28" t="s">
        <v>19</v>
      </c>
    </row>
    <row r="15" spans="1:11" ht="66">
      <c r="A15" s="19" t="s">
        <v>29</v>
      </c>
      <c r="B15" s="17">
        <v>23080000</v>
      </c>
      <c r="C15" s="17">
        <v>2308000</v>
      </c>
      <c r="D15" s="17">
        <v>0</v>
      </c>
      <c r="E15" s="17">
        <v>130000</v>
      </c>
      <c r="F15" s="17">
        <v>13000</v>
      </c>
      <c r="G15" s="18">
        <f>IF(C15=0,"",ROUND(F15*100/C15,2))</f>
        <v>0.56</v>
      </c>
      <c r="H15" s="17">
        <v>0</v>
      </c>
      <c r="I15" s="17">
        <v>0</v>
      </c>
      <c r="J15" s="17">
        <f>H15+I15</f>
        <v>0</v>
      </c>
      <c r="K15" s="28" t="s">
        <v>19</v>
      </c>
    </row>
    <row r="16" spans="1:11" ht="66">
      <c r="A16" s="19" t="s">
        <v>30</v>
      </c>
      <c r="B16" s="17">
        <v>36250000</v>
      </c>
      <c r="C16" s="17">
        <v>3625000</v>
      </c>
      <c r="D16" s="17">
        <v>0</v>
      </c>
      <c r="E16" s="17">
        <v>80000</v>
      </c>
      <c r="F16" s="17">
        <v>8000</v>
      </c>
      <c r="G16" s="18">
        <f>IF(C16=0,"",ROUND(F16*100/C16,2))</f>
        <v>0.22</v>
      </c>
      <c r="H16" s="17">
        <v>39648</v>
      </c>
      <c r="I16" s="17">
        <v>0</v>
      </c>
      <c r="J16" s="17">
        <f>H16+I16</f>
        <v>39648</v>
      </c>
      <c r="K16" s="28" t="s">
        <v>19</v>
      </c>
    </row>
    <row r="17" spans="1:11" ht="66">
      <c r="A17" s="19" t="s">
        <v>31</v>
      </c>
      <c r="B17" s="17">
        <v>55000000</v>
      </c>
      <c r="C17" s="17">
        <v>5500000</v>
      </c>
      <c r="D17" s="17">
        <v>0</v>
      </c>
      <c r="E17" s="17">
        <v>100000</v>
      </c>
      <c r="F17" s="17">
        <v>10000</v>
      </c>
      <c r="G17" s="18">
        <f>IF(C17=0,"",ROUND(F17*100/C17,2))</f>
        <v>0.18</v>
      </c>
      <c r="H17" s="17">
        <v>0</v>
      </c>
      <c r="I17" s="17">
        <v>0</v>
      </c>
      <c r="J17" s="17">
        <f>H17+I17</f>
        <v>0</v>
      </c>
      <c r="K17" s="28" t="s">
        <v>19</v>
      </c>
    </row>
    <row r="18" spans="1:11" ht="66">
      <c r="A18" s="19" t="s">
        <v>32</v>
      </c>
      <c r="B18" s="17">
        <v>12000000</v>
      </c>
      <c r="C18" s="17">
        <v>1200000</v>
      </c>
      <c r="D18" s="17">
        <v>0</v>
      </c>
      <c r="E18" s="17">
        <v>51840</v>
      </c>
      <c r="F18" s="17">
        <v>5184</v>
      </c>
      <c r="G18" s="18">
        <f>IF(C18=0,"",ROUND(F18*100/C18,2))</f>
        <v>0.43</v>
      </c>
      <c r="H18" s="17">
        <v>0</v>
      </c>
      <c r="I18" s="17">
        <v>0</v>
      </c>
      <c r="J18" s="17">
        <f>H18+I18</f>
        <v>0</v>
      </c>
      <c r="K18" s="28" t="s">
        <v>19</v>
      </c>
    </row>
    <row r="19" spans="1:11" ht="115.5">
      <c r="A19" s="19" t="s">
        <v>33</v>
      </c>
      <c r="B19" s="17">
        <v>27000000</v>
      </c>
      <c r="C19" s="17">
        <v>2700000</v>
      </c>
      <c r="D19" s="17">
        <v>0</v>
      </c>
      <c r="E19" s="17">
        <v>1091000</v>
      </c>
      <c r="F19" s="17">
        <v>109100</v>
      </c>
      <c r="G19" s="18">
        <f>IF(C19=0,"",ROUND(F19*100/C19,2))</f>
        <v>4.04</v>
      </c>
      <c r="H19" s="17">
        <v>0</v>
      </c>
      <c r="I19" s="17">
        <v>0</v>
      </c>
      <c r="J19" s="17">
        <f>H19+I19</f>
        <v>0</v>
      </c>
      <c r="K19" s="28" t="s">
        <v>34</v>
      </c>
    </row>
    <row r="20" spans="1:11" ht="66">
      <c r="A20" s="19" t="s">
        <v>35</v>
      </c>
      <c r="B20" s="17">
        <v>6000000</v>
      </c>
      <c r="C20" s="17">
        <v>600000</v>
      </c>
      <c r="D20" s="17">
        <v>0</v>
      </c>
      <c r="E20" s="17">
        <v>234000</v>
      </c>
      <c r="F20" s="17">
        <v>23400</v>
      </c>
      <c r="G20" s="18">
        <f>IF(C20=0,"",ROUND(F20*100/C20,2))</f>
        <v>3.9</v>
      </c>
      <c r="H20" s="17">
        <v>0</v>
      </c>
      <c r="I20" s="17">
        <v>0</v>
      </c>
      <c r="J20" s="17">
        <f>H20+I20</f>
        <v>0</v>
      </c>
      <c r="K20" s="28" t="s">
        <v>19</v>
      </c>
    </row>
    <row r="21" spans="1:11" ht="66">
      <c r="A21" s="19" t="s">
        <v>36</v>
      </c>
      <c r="B21" s="17">
        <v>3000000</v>
      </c>
      <c r="C21" s="17">
        <v>300000</v>
      </c>
      <c r="D21" s="17">
        <v>0</v>
      </c>
      <c r="E21" s="17">
        <v>193750</v>
      </c>
      <c r="F21" s="17">
        <v>19375</v>
      </c>
      <c r="G21" s="18">
        <f>IF(C21=0,"",ROUND(F21*100/C21,2))</f>
        <v>6.46</v>
      </c>
      <c r="H21" s="17">
        <v>0</v>
      </c>
      <c r="I21" s="17">
        <v>0</v>
      </c>
      <c r="J21" s="17">
        <f>H21+I21</f>
        <v>0</v>
      </c>
      <c r="K21" s="28" t="s">
        <v>19</v>
      </c>
    </row>
    <row r="22" spans="1:11" ht="82.5">
      <c r="A22" s="19" t="s">
        <v>37</v>
      </c>
      <c r="B22" s="17">
        <v>0</v>
      </c>
      <c r="C22" s="17">
        <v>0</v>
      </c>
      <c r="D22" s="17">
        <v>0</v>
      </c>
      <c r="E22" s="17">
        <v>39026700</v>
      </c>
      <c r="F22" s="17">
        <v>396000</v>
      </c>
      <c r="G22" s="18">
        <f>IF(C22=0,"",ROUND(F22*100/C22,2))</f>
      </c>
      <c r="H22" s="17">
        <v>0</v>
      </c>
      <c r="I22" s="17">
        <v>0</v>
      </c>
      <c r="J22" s="17">
        <f>H22+I22</f>
        <v>0</v>
      </c>
      <c r="K22" s="28" t="s">
        <v>38</v>
      </c>
    </row>
    <row r="23" spans="1:11" ht="33">
      <c r="A23" s="19" t="s">
        <v>39</v>
      </c>
      <c r="B23" s="17">
        <v>115002639950</v>
      </c>
      <c r="C23" s="17">
        <v>11500263995</v>
      </c>
      <c r="D23" s="17">
        <v>0</v>
      </c>
      <c r="E23" s="17">
        <v>116000000</v>
      </c>
      <c r="F23" s="17">
        <v>2500000</v>
      </c>
      <c r="G23" s="18">
        <f>IF(C23=0,"",ROUND(F23*100/C23,2))</f>
        <v>0.02</v>
      </c>
      <c r="H23" s="17">
        <v>4999990</v>
      </c>
      <c r="I23" s="17">
        <v>0</v>
      </c>
      <c r="J23" s="17">
        <f>H23+I23</f>
        <v>4999990</v>
      </c>
      <c r="K23" s="28" t="s">
        <v>21</v>
      </c>
    </row>
    <row r="24" spans="1:11" ht="33">
      <c r="A24" s="19" t="s">
        <v>40</v>
      </c>
      <c r="B24" s="17">
        <v>147025101280</v>
      </c>
      <c r="C24" s="17">
        <v>14702510128</v>
      </c>
      <c r="D24" s="17">
        <v>0</v>
      </c>
      <c r="E24" s="17">
        <v>110033364</v>
      </c>
      <c r="F24" s="17">
        <v>2585978</v>
      </c>
      <c r="G24" s="18">
        <f>IF(C24=0,"",ROUND(F24*100/C24,2))</f>
        <v>0.02</v>
      </c>
      <c r="H24" s="17">
        <v>3749990</v>
      </c>
      <c r="I24" s="17">
        <v>0</v>
      </c>
      <c r="J24" s="17">
        <f>H24+I24</f>
        <v>3749990</v>
      </c>
      <c r="K24" s="28" t="s">
        <v>21</v>
      </c>
    </row>
    <row r="25" spans="1:11" ht="82.5">
      <c r="A25" s="19" t="s">
        <v>41</v>
      </c>
      <c r="B25" s="17">
        <v>9000000</v>
      </c>
      <c r="C25" s="17">
        <v>900000</v>
      </c>
      <c r="D25" s="17">
        <v>0</v>
      </c>
      <c r="E25" s="17">
        <v>150000</v>
      </c>
      <c r="F25" s="17">
        <v>15000</v>
      </c>
      <c r="G25" s="18">
        <f>IF(C25=0,"",ROUND(F25*100/C25,2))</f>
        <v>1.67</v>
      </c>
      <c r="H25" s="17">
        <v>0</v>
      </c>
      <c r="I25" s="17">
        <v>0</v>
      </c>
      <c r="J25" s="17">
        <f>H25+I25</f>
        <v>0</v>
      </c>
      <c r="K25" s="28" t="s">
        <v>38</v>
      </c>
    </row>
    <row r="26" spans="1:11" ht="82.5">
      <c r="A26" s="19" t="s">
        <v>42</v>
      </c>
      <c r="B26" s="17">
        <v>47890480</v>
      </c>
      <c r="C26" s="17">
        <v>4789048</v>
      </c>
      <c r="D26" s="17">
        <v>0</v>
      </c>
      <c r="E26" s="17">
        <v>78130</v>
      </c>
      <c r="F26" s="17">
        <v>7813</v>
      </c>
      <c r="G26" s="18">
        <f>IF(C26=0,"",ROUND(F26*100/C26,2))</f>
        <v>0.16</v>
      </c>
      <c r="H26" s="17">
        <v>0</v>
      </c>
      <c r="I26" s="17">
        <v>0</v>
      </c>
      <c r="J26" s="17">
        <f>H26+I26</f>
        <v>0</v>
      </c>
      <c r="K26" s="28" t="s">
        <v>38</v>
      </c>
    </row>
    <row r="27" spans="1:11" ht="33">
      <c r="A27" s="19" t="s">
        <v>43</v>
      </c>
      <c r="B27" s="17">
        <v>149663721320</v>
      </c>
      <c r="C27" s="17">
        <v>14966372132</v>
      </c>
      <c r="D27" s="17">
        <v>0</v>
      </c>
      <c r="E27" s="17">
        <v>6859650</v>
      </c>
      <c r="F27" s="17">
        <v>705000</v>
      </c>
      <c r="G27" s="18">
        <f>IF(C27=0,"",ROUND(F27*100/C27,2))</f>
        <v>0</v>
      </c>
      <c r="H27" s="17">
        <v>211490</v>
      </c>
      <c r="I27" s="17">
        <v>0</v>
      </c>
      <c r="J27" s="17">
        <f>H27+I27</f>
        <v>211490</v>
      </c>
      <c r="K27" s="28" t="s">
        <v>21</v>
      </c>
    </row>
    <row r="28" spans="1:11" ht="33">
      <c r="A28" s="19" t="s">
        <v>44</v>
      </c>
      <c r="B28" s="17">
        <v>77574465450</v>
      </c>
      <c r="C28" s="17">
        <v>7757446545</v>
      </c>
      <c r="D28" s="17">
        <v>0</v>
      </c>
      <c r="E28" s="17">
        <v>14410000</v>
      </c>
      <c r="F28" s="17">
        <v>131000</v>
      </c>
      <c r="G28" s="18">
        <f>IF(C28=0,"",ROUND(F28*100/C28,2))</f>
        <v>0</v>
      </c>
      <c r="H28" s="17">
        <v>586739</v>
      </c>
      <c r="I28" s="17">
        <v>0</v>
      </c>
      <c r="J28" s="17">
        <f>H28+I28</f>
        <v>586739</v>
      </c>
      <c r="K28" s="28" t="s">
        <v>21</v>
      </c>
    </row>
    <row r="29" spans="1:11" ht="33">
      <c r="A29" s="19" t="s">
        <v>45</v>
      </c>
      <c r="B29" s="17">
        <v>54209846500</v>
      </c>
      <c r="C29" s="17">
        <v>5420984650</v>
      </c>
      <c r="D29" s="17">
        <v>0</v>
      </c>
      <c r="E29" s="17">
        <v>36240000</v>
      </c>
      <c r="F29" s="17">
        <v>4000000</v>
      </c>
      <c r="G29" s="18">
        <f>IF(C29=0,"",ROUND(F29*100/C29,2))</f>
        <v>0.07</v>
      </c>
      <c r="H29" s="17">
        <v>838419</v>
      </c>
      <c r="I29" s="17">
        <v>0</v>
      </c>
      <c r="J29" s="17">
        <f>H29+I29</f>
        <v>838419</v>
      </c>
      <c r="K29" s="28" t="s">
        <v>21</v>
      </c>
    </row>
    <row r="30" spans="1:11" ht="33">
      <c r="A30" s="19" t="s">
        <v>46</v>
      </c>
      <c r="B30" s="17">
        <v>138629906090</v>
      </c>
      <c r="C30" s="17">
        <v>13862990609</v>
      </c>
      <c r="D30" s="17">
        <v>0</v>
      </c>
      <c r="E30" s="17">
        <v>2542400</v>
      </c>
      <c r="F30" s="17">
        <v>28000</v>
      </c>
      <c r="G30" s="18">
        <f>IF(C30=0,"",ROUND(F30*100/C30,2))</f>
        <v>0</v>
      </c>
      <c r="H30" s="17">
        <v>111990</v>
      </c>
      <c r="I30" s="17">
        <v>0</v>
      </c>
      <c r="J30" s="17">
        <f>H30+I30</f>
        <v>111990</v>
      </c>
      <c r="K30" s="28" t="s">
        <v>21</v>
      </c>
    </row>
    <row r="31" spans="1:11" ht="33">
      <c r="A31" s="19" t="s">
        <v>47</v>
      </c>
      <c r="B31" s="17">
        <v>4192960870</v>
      </c>
      <c r="C31" s="17">
        <v>419296087</v>
      </c>
      <c r="D31" s="17">
        <v>0</v>
      </c>
      <c r="E31" s="17">
        <v>1450000</v>
      </c>
      <c r="F31" s="17">
        <v>10000</v>
      </c>
      <c r="G31" s="18">
        <f>IF(C31=0,"",ROUND(F31*100/C31,2))</f>
        <v>0</v>
      </c>
      <c r="H31" s="17">
        <v>41768</v>
      </c>
      <c r="I31" s="17">
        <v>0</v>
      </c>
      <c r="J31" s="17">
        <f>H31+I31</f>
        <v>41768</v>
      </c>
      <c r="K31" s="28" t="s">
        <v>21</v>
      </c>
    </row>
    <row r="32" spans="1:11" ht="99">
      <c r="A32" s="19" t="s">
        <v>48</v>
      </c>
      <c r="B32" s="17">
        <v>171159800</v>
      </c>
      <c r="C32" s="17">
        <v>17115980</v>
      </c>
      <c r="D32" s="17">
        <v>0</v>
      </c>
      <c r="E32" s="17">
        <v>368760</v>
      </c>
      <c r="F32" s="17">
        <v>36876</v>
      </c>
      <c r="G32" s="18">
        <f>IF(C32=0,"",ROUND(F32*100/C32,2))</f>
        <v>0.22</v>
      </c>
      <c r="H32" s="17">
        <v>0</v>
      </c>
      <c r="I32" s="17">
        <v>0</v>
      </c>
      <c r="J32" s="17">
        <f>H32+I32</f>
        <v>0</v>
      </c>
      <c r="K32" s="28" t="s">
        <v>49</v>
      </c>
    </row>
    <row r="33" spans="1:11" ht="33">
      <c r="A33" s="19" t="s">
        <v>50</v>
      </c>
      <c r="B33" s="17">
        <v>157731289960</v>
      </c>
      <c r="C33" s="17">
        <v>15773128996</v>
      </c>
      <c r="D33" s="17">
        <v>0</v>
      </c>
      <c r="E33" s="17">
        <v>25405700</v>
      </c>
      <c r="F33" s="17">
        <v>1063000</v>
      </c>
      <c r="G33" s="18">
        <f>IF(C33=0,"",ROUND(F33*100/C33,2))</f>
        <v>0.01</v>
      </c>
      <c r="H33" s="17">
        <v>0</v>
      </c>
      <c r="I33" s="17">
        <v>0</v>
      </c>
      <c r="J33" s="17">
        <f>H33+I33</f>
        <v>0</v>
      </c>
      <c r="K33" s="28" t="s">
        <v>21</v>
      </c>
    </row>
    <row r="34" spans="1:11" ht="82.5">
      <c r="A34" s="19" t="s">
        <v>51</v>
      </c>
      <c r="B34" s="17">
        <v>618000000</v>
      </c>
      <c r="C34" s="17">
        <v>61800000</v>
      </c>
      <c r="D34" s="17">
        <v>0</v>
      </c>
      <c r="E34" s="17">
        <v>29160000</v>
      </c>
      <c r="F34" s="17">
        <v>2916000</v>
      </c>
      <c r="G34" s="18">
        <f>IF(C34=0,"",ROUND(F34*100/C34,2))</f>
        <v>4.72</v>
      </c>
      <c r="H34" s="17">
        <v>0</v>
      </c>
      <c r="I34" s="17">
        <v>0</v>
      </c>
      <c r="J34" s="17">
        <f>H34+I34</f>
        <v>0</v>
      </c>
      <c r="K34" s="28" t="s">
        <v>38</v>
      </c>
    </row>
    <row r="35" spans="1:11" ht="33">
      <c r="A35" s="19" t="s">
        <v>52</v>
      </c>
      <c r="B35" s="17">
        <v>3394398000</v>
      </c>
      <c r="C35" s="17">
        <v>339439800</v>
      </c>
      <c r="D35" s="17">
        <v>0</v>
      </c>
      <c r="E35" s="17">
        <v>452000</v>
      </c>
      <c r="F35" s="17">
        <v>4000</v>
      </c>
      <c r="G35" s="18">
        <f>IF(C35=0,"",ROUND(F35*100/C35,2))</f>
        <v>0</v>
      </c>
      <c r="H35" s="17">
        <v>15990</v>
      </c>
      <c r="I35" s="17">
        <v>0</v>
      </c>
      <c r="J35" s="17">
        <f>H35+I35</f>
        <v>15990</v>
      </c>
      <c r="K35" s="28" t="s">
        <v>21</v>
      </c>
    </row>
    <row r="36" spans="1:11" ht="33">
      <c r="A36" s="19" t="s">
        <v>53</v>
      </c>
      <c r="B36" s="17">
        <v>38626274320</v>
      </c>
      <c r="C36" s="17">
        <v>3862627432</v>
      </c>
      <c r="D36" s="17">
        <v>0</v>
      </c>
      <c r="E36" s="17">
        <v>964500</v>
      </c>
      <c r="F36" s="17">
        <v>15000</v>
      </c>
      <c r="G36" s="18">
        <f>IF(C36=0,"",ROUND(F36*100/C36,2))</f>
        <v>0</v>
      </c>
      <c r="H36" s="17">
        <v>53240</v>
      </c>
      <c r="I36" s="17">
        <v>0</v>
      </c>
      <c r="J36" s="17">
        <f>H36+I36</f>
        <v>53240</v>
      </c>
      <c r="K36" s="28" t="s">
        <v>21</v>
      </c>
    </row>
    <row r="37" spans="1:11" ht="33">
      <c r="A37" s="19" t="s">
        <v>54</v>
      </c>
      <c r="B37" s="17">
        <v>135998239830</v>
      </c>
      <c r="C37" s="17">
        <v>13599823983</v>
      </c>
      <c r="D37" s="17">
        <v>0</v>
      </c>
      <c r="E37" s="17">
        <v>1621800</v>
      </c>
      <c r="F37" s="17">
        <v>53000</v>
      </c>
      <c r="G37" s="18">
        <f>IF(C37=0,"",ROUND(F37*100/C37,2))</f>
        <v>0</v>
      </c>
      <c r="H37" s="17">
        <v>67990</v>
      </c>
      <c r="I37" s="17">
        <v>0</v>
      </c>
      <c r="J37" s="17">
        <f>H37+I37</f>
        <v>67990</v>
      </c>
      <c r="K37" s="28" t="s">
        <v>21</v>
      </c>
    </row>
    <row r="38" spans="1:11" ht="33.75" thickBot="1">
      <c r="A38" s="13" t="s">
        <v>55</v>
      </c>
      <c r="B38" s="14">
        <v>114567043700</v>
      </c>
      <c r="C38" s="14">
        <v>11456704370</v>
      </c>
      <c r="D38" s="14">
        <v>0</v>
      </c>
      <c r="E38" s="14">
        <v>2083113</v>
      </c>
      <c r="F38" s="14">
        <v>143663</v>
      </c>
      <c r="G38" s="15">
        <f>IF(C38=0,"",ROUND(F38*100/C38,2))</f>
        <v>0</v>
      </c>
      <c r="H38" s="14">
        <v>40658</v>
      </c>
      <c r="I38" s="14">
        <v>0</v>
      </c>
      <c r="J38" s="14">
        <f>H38+I38</f>
        <v>40658</v>
      </c>
      <c r="K38" s="16" t="s">
        <v>21</v>
      </c>
    </row>
    <row r="39" spans="1:11" ht="16.5">
      <c r="A39" s="29" t="s">
        <v>56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</row>
    <row r="40" spans="1:11" ht="16.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</row>
    <row r="41" spans="1:11" ht="16.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</row>
    <row r="42" spans="1:11" ht="16.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</row>
    <row r="43" spans="1:11" ht="16.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11" ht="16.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1:11" ht="16.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</row>
    <row r="46" spans="1:11" ht="16.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</row>
    <row r="47" spans="1:11" ht="16.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ht="16.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</row>
    <row r="49" spans="1:11" ht="16.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</row>
    <row r="50" spans="1:11" ht="16.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</row>
  </sheetData>
  <sheetProtection/>
  <mergeCells count="7">
    <mergeCell ref="A39:K39"/>
    <mergeCell ref="H4:J4"/>
    <mergeCell ref="A4:A5"/>
    <mergeCell ref="B4:C4"/>
    <mergeCell ref="K4:K5"/>
    <mergeCell ref="D4:D5"/>
    <mergeCell ref="E4:G4"/>
  </mergeCells>
  <printOptions/>
  <pageMargins left="0.75" right="0.75" top="1" bottom="1" header="0.5" footer="0.5"/>
  <pageSetup horizontalDpi="180" verticalDpi="18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user</cp:lastModifiedBy>
  <dcterms:created xsi:type="dcterms:W3CDTF">2007-01-24T14:53:16Z</dcterms:created>
  <dcterms:modified xsi:type="dcterms:W3CDTF">2020-08-20T01:48:04Z</dcterms:modified>
  <cp:category/>
  <cp:version/>
  <cp:contentType/>
  <cp:contentStatus/>
</cp:coreProperties>
</file>