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<sst xmlns="http://schemas.openxmlformats.org/spreadsheetml/2006/main" count="64" uniqueCount="61">
  <si>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</si>
  <si>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</si>
  <si>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</si>
  <si>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</si>
  <si>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</si>
  <si>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</si>
  <si>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</si>
  <si>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</si>
  <si>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國立清華大學校務基金</t>
  </si>
  <si>
    <t>中華民國108年度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</si>
  <si>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</si>
  <si>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</si>
  <si>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</si>
  <si>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</si>
  <si>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</si>
  <si>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</si>
  <si>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</si>
  <si>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</si>
  <si>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</si>
  <si>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</si>
  <si>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</si>
  <si>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</si>
  <si>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</si>
  <si>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</si>
  <si>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</si>
  <si>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</si>
  <si>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</si>
  <si>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</si>
  <si>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</si>
  <si>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</si>
  <si>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</si>
  <si>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</si>
  <si>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</si>
  <si>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</si>
  <si>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</si>
  <si>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</si>
  <si>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</si>
  <si>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</si>
  <si>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</si>
  <si>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</si>
  <si>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　利息        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</si>
  <si>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</si>
  <si>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</si>
  <si>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</si>
  <si>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</si>
  <si>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</si>
  <si>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</si>
  <si>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</si>
  <si>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</si>
  <si>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</si>
  <si>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</si>
  <si>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</si>
  <si>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</si>
  <si>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分擔            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</si>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</sst>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1929414000</v>
      </c>
      <c r="C6" s="25">
        <v>342850000</v>
      </c>
      <c r="D6" s="25">
        <v>2272264000</v>
      </c>
      <c r="E6" s="25">
        <v>2035481237</v>
      </c>
      <c r="F6" s="25">
        <v>299849185</v>
      </c>
      <c r="G6" s="25">
        <v>2335330422</v>
      </c>
      <c r="H6" s="25">
        <f>G6-D6</f>
        <v>63066422</v>
      </c>
      <c r="I6" s="28">
        <f>IF(D6=0,"",ROUND(H6*100/D6,2))</f>
        <v>2.78</v>
      </c>
    </row>
    <row r="7" spans="1:9" ht="16.5">
      <c r="A7" s="23" t="s">
        <v>14</v>
      </c>
      <c r="B7" s="22">
        <v>1342179000</v>
      </c>
      <c r="C7" s="22">
        <v>141060000</v>
      </c>
      <c r="D7" s="22">
        <v>1483239000</v>
      </c>
      <c r="E7" s="22">
        <v>1428451852</v>
      </c>
      <c r="F7" s="22">
        <v>9995471</v>
      </c>
      <c r="G7" s="22">
        <v>1438447323</v>
      </c>
      <c r="H7" s="22">
        <f>G7-D7</f>
        <v>-44791677</v>
      </c>
      <c r="I7" s="29">
        <f>IF(D7=0,"",ROUND(H7*100/D7,2))</f>
        <v>-3.02</v>
      </c>
    </row>
    <row r="8" spans="1:9" ht="16.5">
      <c r="A8" s="23" t="s">
        <v>15</v>
      </c>
      <c r="B8" s="22">
        <v>67891000</v>
      </c>
      <c r="C8" s="22">
        <v>200388000</v>
      </c>
      <c r="D8" s="22">
        <v>268279000</v>
      </c>
      <c r="E8" s="22">
        <v>152661668</v>
      </c>
      <c r="F8" s="22">
        <v>273783931</v>
      </c>
      <c r="G8" s="22">
        <v>426445599</v>
      </c>
      <c r="H8" s="22">
        <f>G8-D8</f>
        <v>158166599</v>
      </c>
      <c r="I8" s="29">
        <f>IF(D8=0,"",ROUND(H8*100/D8,2))</f>
        <v>58.96</v>
      </c>
    </row>
    <row r="9" spans="1:9" ht="16.5">
      <c r="A9" s="23" t="s">
        <v>16</v>
      </c>
      <c r="B9" s="22">
        <v>14741000</v>
      </c>
      <c r="C9" s="22">
        <v>1402000</v>
      </c>
      <c r="D9" s="22">
        <v>16143000</v>
      </c>
      <c r="E9" s="22">
        <v>2500464</v>
      </c>
      <c r="F9" s="22">
        <v>7748658</v>
      </c>
      <c r="G9" s="22">
        <v>10249122</v>
      </c>
      <c r="H9" s="22">
        <f>G9-D9</f>
        <v>-5893878</v>
      </c>
      <c r="I9" s="29">
        <f>IF(D9=0,"",ROUND(H9*100/D9,2))</f>
        <v>-36.51</v>
      </c>
    </row>
    <row r="10" spans="1:9" ht="16.5">
      <c r="A10" s="23" t="s">
        <v>17</v>
      </c>
      <c r="B10" s="22">
        <v>232474000</v>
      </c>
      <c r="C10" s="22">
        <v>0</v>
      </c>
      <c r="D10" s="22">
        <v>232474000</v>
      </c>
      <c r="E10" s="22">
        <v>201758443</v>
      </c>
      <c r="F10" s="22">
        <v>0</v>
      </c>
      <c r="G10" s="22">
        <v>201758443</v>
      </c>
      <c r="H10" s="22">
        <f>G10-D10</f>
        <v>-30715557</v>
      </c>
      <c r="I10" s="29">
        <f>IF(D10=0,"",ROUND(H10*100/D10,2))</f>
        <v>-13.21</v>
      </c>
    </row>
    <row r="11" spans="1:9" ht="16.5">
      <c r="A11" s="23" t="s">
        <v>18</v>
      </c>
      <c r="B11" s="22">
        <v>109825000</v>
      </c>
      <c r="C11" s="22">
        <v>0</v>
      </c>
      <c r="D11" s="22">
        <v>109825000</v>
      </c>
      <c r="E11" s="22">
        <v>106229275</v>
      </c>
      <c r="F11" s="22">
        <v>99208</v>
      </c>
      <c r="G11" s="22">
        <v>106328483</v>
      </c>
      <c r="H11" s="22">
        <f>G11-D11</f>
        <v>-3496517</v>
      </c>
      <c r="I11" s="29">
        <f>IF(D11=0,"",ROUND(H11*100/D11,2))</f>
        <v>-3.18</v>
      </c>
    </row>
    <row r="12" spans="1:9" ht="16.5">
      <c r="A12" s="23" t="s">
        <v>19</v>
      </c>
      <c r="B12" s="22">
        <v>162278000</v>
      </c>
      <c r="C12" s="22">
        <v>0</v>
      </c>
      <c r="D12" s="22">
        <v>162278000</v>
      </c>
      <c r="E12" s="22">
        <v>143878651</v>
      </c>
      <c r="F12" s="22">
        <v>8221917</v>
      </c>
      <c r="G12" s="22">
        <v>152100568</v>
      </c>
      <c r="H12" s="22">
        <f>G12-D12</f>
        <v>-10177432</v>
      </c>
      <c r="I12" s="29">
        <f>IF(D12=0,"",ROUND(H12*100/D12,2))</f>
        <v>-6.27</v>
      </c>
    </row>
    <row r="13" spans="1:9" ht="16.5">
      <c r="A13" s="23" t="s">
        <v>20</v>
      </c>
      <c r="B13" s="22">
        <v>26000</v>
      </c>
      <c r="C13" s="22">
        <v>0</v>
      </c>
      <c r="D13" s="22">
        <v>26000</v>
      </c>
      <c r="E13" s="22">
        <v>884</v>
      </c>
      <c r="F13" s="22">
        <v>0</v>
      </c>
      <c r="G13" s="22">
        <v>884</v>
      </c>
      <c r="H13" s="22">
        <f>G13-D13</f>
        <v>-25116</v>
      </c>
      <c r="I13" s="29">
        <f>IF(D13=0,"",ROUND(H13*100/D13,2))</f>
        <v>-96.6</v>
      </c>
    </row>
    <row r="14" spans="1:9" ht="16.5">
      <c r="A14" s="23" t="s">
        <v>21</v>
      </c>
      <c r="B14" s="22">
        <v>795066000</v>
      </c>
      <c r="C14" s="22">
        <v>1551000000</v>
      </c>
      <c r="D14" s="22">
        <v>2346066000</v>
      </c>
      <c r="E14" s="22">
        <v>824920309</v>
      </c>
      <c r="F14" s="22">
        <v>1674269210</v>
      </c>
      <c r="G14" s="22">
        <v>2499189519</v>
      </c>
      <c r="H14" s="22">
        <f>G14-D14</f>
        <v>153123519</v>
      </c>
      <c r="I14" s="29">
        <f>IF(D14=0,"",ROUND(H14*100/D14,2))</f>
        <v>6.53</v>
      </c>
    </row>
    <row r="15" spans="1:9" ht="16.5">
      <c r="A15" s="23" t="s">
        <v>22</v>
      </c>
      <c r="B15" s="22">
        <v>109085000</v>
      </c>
      <c r="C15" s="22">
        <v>116595000</v>
      </c>
      <c r="D15" s="22">
        <v>225680000</v>
      </c>
      <c r="E15" s="22">
        <v>76580715</v>
      </c>
      <c r="F15" s="22">
        <v>99350095</v>
      </c>
      <c r="G15" s="22">
        <v>175930810</v>
      </c>
      <c r="H15" s="22">
        <f>G15-D15</f>
        <v>-49749190</v>
      </c>
      <c r="I15" s="29">
        <f>IF(D15=0,"",ROUND(H15*100/D15,2))</f>
        <v>-22.04</v>
      </c>
    </row>
    <row r="16" spans="1:9" ht="16.5">
      <c r="A16" s="23" t="s">
        <v>23</v>
      </c>
      <c r="B16" s="22">
        <v>9403000</v>
      </c>
      <c r="C16" s="22">
        <v>16101000</v>
      </c>
      <c r="D16" s="22">
        <v>25504000</v>
      </c>
      <c r="E16" s="22">
        <v>1215659</v>
      </c>
      <c r="F16" s="22">
        <v>16632575</v>
      </c>
      <c r="G16" s="22">
        <v>17848234</v>
      </c>
      <c r="H16" s="22">
        <f>G16-D16</f>
        <v>-7655766</v>
      </c>
      <c r="I16" s="29">
        <f>IF(D16=0,"",ROUND(H16*100/D16,2))</f>
        <v>-30.02</v>
      </c>
    </row>
    <row r="17" spans="1:9" ht="16.5">
      <c r="A17" s="23" t="s">
        <v>24</v>
      </c>
      <c r="B17" s="22">
        <v>78344000</v>
      </c>
      <c r="C17" s="22">
        <v>157839000</v>
      </c>
      <c r="D17" s="22">
        <v>236183000</v>
      </c>
      <c r="E17" s="22">
        <v>61391831</v>
      </c>
      <c r="F17" s="22">
        <v>149363559</v>
      </c>
      <c r="G17" s="22">
        <v>210755390</v>
      </c>
      <c r="H17" s="22">
        <f>G17-D17</f>
        <v>-25427610</v>
      </c>
      <c r="I17" s="29">
        <f>IF(D17=0,"",ROUND(H17*100/D17,2))</f>
        <v>-10.77</v>
      </c>
    </row>
    <row r="18" spans="1:9" ht="16.5">
      <c r="A18" s="23" t="s">
        <v>25</v>
      </c>
      <c r="B18" s="22">
        <v>19872000</v>
      </c>
      <c r="C18" s="22">
        <v>41918000</v>
      </c>
      <c r="D18" s="22">
        <v>61790000</v>
      </c>
      <c r="E18" s="22">
        <v>17654321</v>
      </c>
      <c r="F18" s="22">
        <v>43797799</v>
      </c>
      <c r="G18" s="22">
        <v>61452120</v>
      </c>
      <c r="H18" s="22">
        <f>G18-D18</f>
        <v>-337880</v>
      </c>
      <c r="I18" s="29">
        <f>IF(D18=0,"",ROUND(H18*100/D18,2))</f>
        <v>-0.55</v>
      </c>
    </row>
    <row r="19" spans="1:9" ht="16.5">
      <c r="A19" s="23" t="s">
        <v>26</v>
      </c>
      <c r="B19" s="22">
        <v>105675000</v>
      </c>
      <c r="C19" s="22">
        <v>127659000</v>
      </c>
      <c r="D19" s="22">
        <v>233334000</v>
      </c>
      <c r="E19" s="22">
        <v>46713714</v>
      </c>
      <c r="F19" s="22">
        <v>111946500</v>
      </c>
      <c r="G19" s="22">
        <v>158660214</v>
      </c>
      <c r="H19" s="22">
        <f>G19-D19</f>
        <v>-74673786</v>
      </c>
      <c r="I19" s="29">
        <f>IF(D19=0,"",ROUND(H19*100/D19,2))</f>
        <v>-32</v>
      </c>
    </row>
    <row r="20" spans="1:9" ht="16.5">
      <c r="A20" s="23" t="s">
        <v>27</v>
      </c>
      <c r="B20" s="22">
        <v>556000</v>
      </c>
      <c r="C20" s="22">
        <v>4670000</v>
      </c>
      <c r="D20" s="22">
        <v>5226000</v>
      </c>
      <c r="E20" s="22">
        <v>392074</v>
      </c>
      <c r="F20" s="22">
        <v>4480496</v>
      </c>
      <c r="G20" s="22">
        <v>4872570</v>
      </c>
      <c r="H20" s="22">
        <f>G20-D20</f>
        <v>-353430</v>
      </c>
      <c r="I20" s="29">
        <f>IF(D20=0,"",ROUND(H20*100/D20,2))</f>
        <v>-6.76</v>
      </c>
    </row>
    <row r="21" spans="1:9" ht="16.5">
      <c r="A21" s="23" t="s">
        <v>28</v>
      </c>
      <c r="B21" s="22">
        <v>385929000</v>
      </c>
      <c r="C21" s="22">
        <v>897600000</v>
      </c>
      <c r="D21" s="22">
        <v>1283529000</v>
      </c>
      <c r="E21" s="22">
        <v>531140285</v>
      </c>
      <c r="F21" s="22">
        <v>951126490</v>
      </c>
      <c r="G21" s="22">
        <v>1482266775</v>
      </c>
      <c r="H21" s="22">
        <f>G21-D21</f>
        <v>198737775</v>
      </c>
      <c r="I21" s="29">
        <f>IF(D21=0,"",ROUND(H21*100/D21,2))</f>
        <v>15.48</v>
      </c>
    </row>
    <row r="22" spans="1:9" ht="16.5">
      <c r="A22" s="23" t="s">
        <v>29</v>
      </c>
      <c r="B22" s="22">
        <v>86106000</v>
      </c>
      <c r="C22" s="22">
        <v>187261000</v>
      </c>
      <c r="D22" s="22">
        <v>273367000</v>
      </c>
      <c r="E22" s="22">
        <v>89735710</v>
      </c>
      <c r="F22" s="22">
        <v>296395700</v>
      </c>
      <c r="G22" s="22">
        <v>386131410</v>
      </c>
      <c r="H22" s="22">
        <f>G22-D22</f>
        <v>112764410</v>
      </c>
      <c r="I22" s="29">
        <f>IF(D22=0,"",ROUND(H22*100/D22,2))</f>
        <v>41.25</v>
      </c>
    </row>
    <row r="23" spans="1:9" ht="16.5">
      <c r="A23" s="23" t="s">
        <v>30</v>
      </c>
      <c r="B23" s="22">
        <v>96000</v>
      </c>
      <c r="C23" s="22">
        <v>1357000</v>
      </c>
      <c r="D23" s="22">
        <v>1453000</v>
      </c>
      <c r="E23" s="22">
        <v>96000</v>
      </c>
      <c r="F23" s="22">
        <v>1175996</v>
      </c>
      <c r="G23" s="22">
        <v>1271996</v>
      </c>
      <c r="H23" s="22">
        <f>G23-D23</f>
        <v>-181004</v>
      </c>
      <c r="I23" s="29">
        <f>IF(D23=0,"",ROUND(H23*100/D23,2))</f>
        <v>-12.46</v>
      </c>
    </row>
    <row r="24" spans="1:9" ht="16.5">
      <c r="A24" s="23" t="s">
        <v>31</v>
      </c>
      <c r="B24" s="22">
        <v>168019000</v>
      </c>
      <c r="C24" s="22">
        <v>469435000</v>
      </c>
      <c r="D24" s="22">
        <v>637454000</v>
      </c>
      <c r="E24" s="22">
        <v>272884982</v>
      </c>
      <c r="F24" s="22">
        <v>481042142</v>
      </c>
      <c r="G24" s="22">
        <v>753927124</v>
      </c>
      <c r="H24" s="22">
        <f>G24-D24</f>
        <v>116473124</v>
      </c>
      <c r="I24" s="29">
        <f>IF(D24=0,"",ROUND(H24*100/D24,2))</f>
        <v>18.27</v>
      </c>
    </row>
    <row r="25" spans="1:9" ht="16.5">
      <c r="A25" s="23" t="s">
        <v>32</v>
      </c>
      <c r="B25" s="22">
        <v>4079000</v>
      </c>
      <c r="C25" s="22">
        <v>5425000</v>
      </c>
      <c r="D25" s="22">
        <v>9504000</v>
      </c>
      <c r="E25" s="22">
        <v>2600350</v>
      </c>
      <c r="F25" s="22">
        <v>4884689</v>
      </c>
      <c r="G25" s="22">
        <v>7485039</v>
      </c>
      <c r="H25" s="22">
        <f>G25-D25</f>
        <v>-2018961</v>
      </c>
      <c r="I25" s="29">
        <f>IF(D25=0,"",ROUND(H25*100/D25,2))</f>
        <v>-21.24</v>
      </c>
    </row>
    <row r="26" spans="1:9" ht="16.5">
      <c r="A26" s="23" t="s">
        <v>33</v>
      </c>
      <c r="B26" s="22">
        <v>163940000</v>
      </c>
      <c r="C26" s="22">
        <v>464010000</v>
      </c>
      <c r="D26" s="22">
        <v>627950000</v>
      </c>
      <c r="E26" s="22">
        <v>270284632</v>
      </c>
      <c r="F26" s="22">
        <v>476157453</v>
      </c>
      <c r="G26" s="22">
        <v>746442085</v>
      </c>
      <c r="H26" s="22">
        <f>G26-D26</f>
        <v>118492085</v>
      </c>
      <c r="I26" s="29">
        <f>IF(D26=0,"",ROUND(H26*100/D26,2))</f>
        <v>18.87</v>
      </c>
    </row>
    <row r="27" spans="1:9" ht="16.5">
      <c r="A27" s="23" t="s">
        <v>34</v>
      </c>
      <c r="B27" s="22">
        <v>35260000</v>
      </c>
      <c r="C27" s="22">
        <v>55806000</v>
      </c>
      <c r="D27" s="22">
        <v>91066000</v>
      </c>
      <c r="E27" s="22">
        <v>22947336</v>
      </c>
      <c r="F27" s="22">
        <v>72096266</v>
      </c>
      <c r="G27" s="22">
        <v>95043602</v>
      </c>
      <c r="H27" s="22">
        <f>G27-D27</f>
        <v>3977602</v>
      </c>
      <c r="I27" s="29">
        <f>IF(D27=0,"",ROUND(H27*100/D27,2))</f>
        <v>4.37</v>
      </c>
    </row>
    <row r="28" spans="1:9" ht="16.5">
      <c r="A28" s="23" t="s">
        <v>35</v>
      </c>
      <c r="B28" s="22">
        <v>5185000</v>
      </c>
      <c r="C28" s="22">
        <v>7610000</v>
      </c>
      <c r="D28" s="22">
        <v>12795000</v>
      </c>
      <c r="E28" s="22">
        <v>3913912</v>
      </c>
      <c r="F28" s="22">
        <v>12685506</v>
      </c>
      <c r="G28" s="22">
        <v>16599418</v>
      </c>
      <c r="H28" s="22">
        <f>G28-D28</f>
        <v>3804418</v>
      </c>
      <c r="I28" s="29">
        <f>IF(D28=0,"",ROUND(H28*100/D28,2))</f>
        <v>29.73</v>
      </c>
    </row>
    <row r="29" spans="1:9" ht="16.5">
      <c r="A29" s="23" t="s">
        <v>36</v>
      </c>
      <c r="B29" s="22">
        <v>5272000</v>
      </c>
      <c r="C29" s="22">
        <v>18733000</v>
      </c>
      <c r="D29" s="22">
        <v>24005000</v>
      </c>
      <c r="E29" s="22">
        <v>2727977</v>
      </c>
      <c r="F29" s="22">
        <v>21801728</v>
      </c>
      <c r="G29" s="22">
        <v>24529705</v>
      </c>
      <c r="H29" s="22">
        <f>G29-D29</f>
        <v>524705</v>
      </c>
      <c r="I29" s="29">
        <f>IF(D29=0,"",ROUND(H29*100/D29,2))</f>
        <v>2.19</v>
      </c>
    </row>
    <row r="30" spans="1:9" ht="16.5">
      <c r="A30" s="23" t="s">
        <v>37</v>
      </c>
      <c r="B30" s="22">
        <v>10926000</v>
      </c>
      <c r="C30" s="22">
        <v>7115000</v>
      </c>
      <c r="D30" s="22">
        <v>18041000</v>
      </c>
      <c r="E30" s="22">
        <v>1945269</v>
      </c>
      <c r="F30" s="22">
        <v>15532463</v>
      </c>
      <c r="G30" s="22">
        <v>17477732</v>
      </c>
      <c r="H30" s="22">
        <f>G30-D30</f>
        <v>-563268</v>
      </c>
      <c r="I30" s="29">
        <f>IF(D30=0,"",ROUND(H30*100/D30,2))</f>
        <v>-3.12</v>
      </c>
    </row>
    <row r="31" spans="1:9" ht="16.5">
      <c r="A31" s="23" t="s">
        <v>38</v>
      </c>
      <c r="B31" s="22">
        <v>12602000</v>
      </c>
      <c r="C31" s="22">
        <v>14672000</v>
      </c>
      <c r="D31" s="22">
        <v>27274000</v>
      </c>
      <c r="E31" s="22">
        <v>13493221</v>
      </c>
      <c r="F31" s="22">
        <v>14232316</v>
      </c>
      <c r="G31" s="22">
        <v>27725537</v>
      </c>
      <c r="H31" s="22">
        <f>G31-D31</f>
        <v>451537</v>
      </c>
      <c r="I31" s="29">
        <f>IF(D31=0,"",ROUND(H31*100/D31,2))</f>
        <v>1.66</v>
      </c>
    </row>
    <row r="32" spans="1:9" ht="16.5">
      <c r="A32" s="23" t="s">
        <v>39</v>
      </c>
      <c r="B32" s="22">
        <v>1275000</v>
      </c>
      <c r="C32" s="22">
        <v>1970000</v>
      </c>
      <c r="D32" s="22">
        <v>3245000</v>
      </c>
      <c r="E32" s="22">
        <v>866957</v>
      </c>
      <c r="F32" s="22">
        <v>2263863</v>
      </c>
      <c r="G32" s="22">
        <v>3130820</v>
      </c>
      <c r="H32" s="22">
        <f>G32-D32</f>
        <v>-114180</v>
      </c>
      <c r="I32" s="29">
        <f>IF(D32=0,"",ROUND(H32*100/D32,2))</f>
        <v>-3.52</v>
      </c>
    </row>
    <row r="33" spans="1:9" ht="16.5">
      <c r="A33" s="23" t="s">
        <v>40</v>
      </c>
      <c r="B33" s="22">
        <v>0</v>
      </c>
      <c r="C33" s="22">
        <v>5706000</v>
      </c>
      <c r="D33" s="22">
        <v>5706000</v>
      </c>
      <c r="E33" s="22">
        <v>0</v>
      </c>
      <c r="F33" s="22">
        <v>5580390</v>
      </c>
      <c r="G33" s="22">
        <v>5580390</v>
      </c>
      <c r="H33" s="22">
        <f>G33-D33</f>
        <v>-125610</v>
      </c>
      <c r="I33" s="29">
        <f>IF(D33=0,"",ROUND(H33*100/D33,2))</f>
        <v>-2.2</v>
      </c>
    </row>
    <row r="34" spans="1:9" ht="16.5">
      <c r="A34" s="23" t="s">
        <v>41</v>
      </c>
      <c r="B34" s="22">
        <v>497437000</v>
      </c>
      <c r="C34" s="22">
        <v>444173000</v>
      </c>
      <c r="D34" s="22">
        <v>941610000</v>
      </c>
      <c r="E34" s="22">
        <v>443000202</v>
      </c>
      <c r="F34" s="22">
        <v>467034780</v>
      </c>
      <c r="G34" s="22">
        <v>910034982</v>
      </c>
      <c r="H34" s="22">
        <f>G34-D34</f>
        <v>-31575018</v>
      </c>
      <c r="I34" s="29">
        <f>IF(D34=0,"",ROUND(H34*100/D34,2))</f>
        <v>-3.35</v>
      </c>
    </row>
    <row r="35" spans="1:9" ht="33">
      <c r="A35" s="23" t="s">
        <v>42</v>
      </c>
      <c r="B35" s="22">
        <v>370567000</v>
      </c>
      <c r="C35" s="22">
        <v>421128000</v>
      </c>
      <c r="D35" s="22">
        <v>791695000</v>
      </c>
      <c r="E35" s="22">
        <v>322528460</v>
      </c>
      <c r="F35" s="22">
        <v>430897403</v>
      </c>
      <c r="G35" s="22">
        <v>753425863</v>
      </c>
      <c r="H35" s="22">
        <f>G35-D35</f>
        <v>-38269137</v>
      </c>
      <c r="I35" s="29">
        <f>IF(D35=0,"",ROUND(H35*100/D35,2))</f>
        <v>-4.83</v>
      </c>
    </row>
    <row r="36" spans="1:9" ht="16.5">
      <c r="A36" s="23" t="s">
        <v>43</v>
      </c>
      <c r="B36" s="22">
        <v>64522000</v>
      </c>
      <c r="C36" s="22">
        <v>0</v>
      </c>
      <c r="D36" s="22">
        <v>64522000</v>
      </c>
      <c r="E36" s="22">
        <v>53271108</v>
      </c>
      <c r="F36" s="22">
        <v>0</v>
      </c>
      <c r="G36" s="22">
        <v>53271108</v>
      </c>
      <c r="H36" s="22">
        <f>G36-D36</f>
        <v>-11250892</v>
      </c>
      <c r="I36" s="29">
        <f>IF(D36=0,"",ROUND(H36*100/D36,2))</f>
        <v>-17.44</v>
      </c>
    </row>
    <row r="37" spans="1:9" ht="16.5">
      <c r="A37" s="23" t="s">
        <v>44</v>
      </c>
      <c r="B37" s="22">
        <v>62348000</v>
      </c>
      <c r="C37" s="22">
        <v>23045000</v>
      </c>
      <c r="D37" s="22">
        <v>85393000</v>
      </c>
      <c r="E37" s="22">
        <v>67200634</v>
      </c>
      <c r="F37" s="22">
        <v>36137377</v>
      </c>
      <c r="G37" s="22">
        <v>103338011</v>
      </c>
      <c r="H37" s="22">
        <f>G37-D37</f>
        <v>17945011</v>
      </c>
      <c r="I37" s="29">
        <f>IF(D37=0,"",ROUND(H37*100/D37,2))</f>
        <v>21.01</v>
      </c>
    </row>
    <row r="38" spans="1:9" ht="16.5">
      <c r="A38" s="23" t="s">
        <v>45</v>
      </c>
      <c r="B38" s="22">
        <v>1331000</v>
      </c>
      <c r="C38" s="22">
        <v>6958000</v>
      </c>
      <c r="D38" s="22">
        <v>8289000</v>
      </c>
      <c r="E38" s="22">
        <v>1169787</v>
      </c>
      <c r="F38" s="22">
        <v>2875500</v>
      </c>
      <c r="G38" s="22">
        <v>4045287</v>
      </c>
      <c r="H38" s="22">
        <f>G38-D38</f>
        <v>-4243713</v>
      </c>
      <c r="I38" s="29">
        <f>IF(D38=0,"",ROUND(H38*100/D38,2))</f>
        <v>-51.2</v>
      </c>
    </row>
    <row r="39" spans="1:9" ht="16.5">
      <c r="A39" s="23" t="s">
        <v>46</v>
      </c>
      <c r="B39" s="22">
        <v>0</v>
      </c>
      <c r="C39" s="22">
        <v>250000</v>
      </c>
      <c r="D39" s="22">
        <v>250000</v>
      </c>
      <c r="E39" s="22">
        <v>0</v>
      </c>
      <c r="F39" s="22">
        <v>79799</v>
      </c>
      <c r="G39" s="22">
        <v>79799</v>
      </c>
      <c r="H39" s="22">
        <f>G39-D39</f>
        <v>-170201</v>
      </c>
      <c r="I39" s="29">
        <f>IF(D39=0,"",ROUND(H39*100/D39,2))</f>
        <v>-68.08</v>
      </c>
    </row>
    <row r="40" spans="1:9" ht="16.5">
      <c r="A40" s="23" t="s">
        <v>47</v>
      </c>
      <c r="B40" s="22">
        <v>0</v>
      </c>
      <c r="C40" s="22">
        <v>910000</v>
      </c>
      <c r="D40" s="22">
        <v>910000</v>
      </c>
      <c r="E40" s="22">
        <v>0</v>
      </c>
      <c r="F40" s="22">
        <v>572596</v>
      </c>
      <c r="G40" s="22">
        <v>572596</v>
      </c>
      <c r="H40" s="22">
        <f>G40-D40</f>
        <v>-337404</v>
      </c>
      <c r="I40" s="29">
        <f>IF(D40=0,"",ROUND(H40*100/D40,2))</f>
        <v>-37.08</v>
      </c>
    </row>
    <row r="41" spans="1:9" ht="16.5">
      <c r="A41" s="23" t="s">
        <v>48</v>
      </c>
      <c r="B41" s="22">
        <v>300000</v>
      </c>
      <c r="C41" s="22">
        <v>1618000</v>
      </c>
      <c r="D41" s="22">
        <v>1918000</v>
      </c>
      <c r="E41" s="22">
        <v>69764</v>
      </c>
      <c r="F41" s="22">
        <v>1167792</v>
      </c>
      <c r="G41" s="22">
        <v>1237556</v>
      </c>
      <c r="H41" s="22">
        <f>G41-D41</f>
        <v>-680444</v>
      </c>
      <c r="I41" s="29">
        <f>IF(D41=0,"",ROUND(H41*100/D41,2))</f>
        <v>-35.48</v>
      </c>
    </row>
    <row r="42" spans="1:9" ht="16.5">
      <c r="A42" s="23" t="s">
        <v>49</v>
      </c>
      <c r="B42" s="22">
        <v>1031000</v>
      </c>
      <c r="C42" s="22">
        <v>4180000</v>
      </c>
      <c r="D42" s="22">
        <v>5211000</v>
      </c>
      <c r="E42" s="22">
        <v>1100023</v>
      </c>
      <c r="F42" s="22">
        <v>1055313</v>
      </c>
      <c r="G42" s="22">
        <v>2155336</v>
      </c>
      <c r="H42" s="22">
        <f>G42-D42</f>
        <v>-3055664</v>
      </c>
      <c r="I42" s="29">
        <f>IF(D42=0,"",ROUND(H42*100/D42,2))</f>
        <v>-58.64</v>
      </c>
    </row>
    <row r="43" spans="1:9" ht="49.5">
      <c r="A43" s="23" t="s">
        <v>50</v>
      </c>
      <c r="B43" s="22">
        <v>241843000</v>
      </c>
      <c r="C43" s="22">
        <v>692127000</v>
      </c>
      <c r="D43" s="22">
        <v>933970000</v>
      </c>
      <c r="E43" s="22">
        <v>240468645</v>
      </c>
      <c r="F43" s="22">
        <v>870161545</v>
      </c>
      <c r="G43" s="22">
        <v>1110630190</v>
      </c>
      <c r="H43" s="22">
        <f>G43-D43</f>
        <v>176660190</v>
      </c>
      <c r="I43" s="29">
        <f>IF(D43=0,"",ROUND(H43*100/D43,2))</f>
        <v>18.91</v>
      </c>
    </row>
    <row r="44" spans="1:9" ht="16.5">
      <c r="A44" s="23" t="s">
        <v>51</v>
      </c>
      <c r="B44" s="22">
        <v>1807000</v>
      </c>
      <c r="C44" s="22">
        <v>2303000</v>
      </c>
      <c r="D44" s="22">
        <v>4110000</v>
      </c>
      <c r="E44" s="22">
        <v>1763347</v>
      </c>
      <c r="F44" s="22">
        <v>4585962</v>
      </c>
      <c r="G44" s="22">
        <v>6349309</v>
      </c>
      <c r="H44" s="22">
        <f>G44-D44</f>
        <v>2239309</v>
      </c>
      <c r="I44" s="29">
        <f>IF(D44=0,"",ROUND(H44*100/D44,2))</f>
        <v>54.48</v>
      </c>
    </row>
    <row r="45" spans="1:9" ht="16.5">
      <c r="A45" s="23" t="s">
        <v>52</v>
      </c>
      <c r="B45" s="22">
        <v>193173000</v>
      </c>
      <c r="C45" s="22">
        <v>461181000</v>
      </c>
      <c r="D45" s="22">
        <v>654354000</v>
      </c>
      <c r="E45" s="22">
        <v>195441680</v>
      </c>
      <c r="F45" s="22">
        <v>727242448</v>
      </c>
      <c r="G45" s="22">
        <v>922684128</v>
      </c>
      <c r="H45" s="22">
        <f>G45-D45</f>
        <v>268330128</v>
      </c>
      <c r="I45" s="29">
        <f>IF(D45=0,"",ROUND(H45*100/D45,2))</f>
        <v>41.01</v>
      </c>
    </row>
    <row r="46" spans="1:9" ht="16.5">
      <c r="A46" s="23" t="s">
        <v>53</v>
      </c>
      <c r="B46" s="22">
        <v>0</v>
      </c>
      <c r="C46" s="22">
        <v>0</v>
      </c>
      <c r="D46" s="22">
        <v>0</v>
      </c>
      <c r="E46" s="22">
        <v>0</v>
      </c>
      <c r="F46" s="22">
        <v>5179</v>
      </c>
      <c r="G46" s="22">
        <v>5179</v>
      </c>
      <c r="H46" s="22">
        <f>G46-D46</f>
        <v>5179</v>
      </c>
      <c r="I46" s="29">
        <f>IF(D46=0,"",ROUND(H46*100/D46,2))</f>
      </c>
    </row>
    <row r="47" spans="1:9" ht="33">
      <c r="A47" s="23" t="s">
        <v>54</v>
      </c>
      <c r="B47" s="22">
        <v>10238000</v>
      </c>
      <c r="C47" s="22">
        <v>207136000</v>
      </c>
      <c r="D47" s="22">
        <v>217374000</v>
      </c>
      <c r="E47" s="22">
        <v>18540031</v>
      </c>
      <c r="F47" s="22">
        <v>106898823</v>
      </c>
      <c r="G47" s="22">
        <v>125438854</v>
      </c>
      <c r="H47" s="22">
        <f>G47-D47</f>
        <v>-91935146</v>
      </c>
      <c r="I47" s="29">
        <f>IF(D47=0,"",ROUND(H47*100/D47,2))</f>
        <v>-42.29</v>
      </c>
    </row>
    <row r="48" spans="1:9" ht="16.5">
      <c r="A48" s="23" t="s">
        <v>55</v>
      </c>
      <c r="B48" s="22">
        <v>36625000</v>
      </c>
      <c r="C48" s="22">
        <v>21507000</v>
      </c>
      <c r="D48" s="22">
        <v>58132000</v>
      </c>
      <c r="E48" s="22">
        <v>24723587</v>
      </c>
      <c r="F48" s="22">
        <v>31429133</v>
      </c>
      <c r="G48" s="22">
        <v>56152720</v>
      </c>
      <c r="H48" s="22">
        <f>G48-D48</f>
        <v>-1979280</v>
      </c>
      <c r="I48" s="29">
        <f>IF(D48=0,"",ROUND(H48*100/D48,2))</f>
        <v>-3.4</v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218145</v>
      </c>
      <c r="F49" s="22">
        <v>1216571</v>
      </c>
      <c r="G49" s="22">
        <v>1434716</v>
      </c>
      <c r="H49" s="22">
        <f>G49-D49</f>
        <v>1434716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218145</v>
      </c>
      <c r="F50" s="22">
        <v>1216571</v>
      </c>
      <c r="G50" s="22">
        <v>1434716</v>
      </c>
      <c r="H50" s="22">
        <f>G50-D50</f>
        <v>1434716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2120</v>
      </c>
      <c r="F51" s="22">
        <v>27606484</v>
      </c>
      <c r="G51" s="22">
        <v>27608604</v>
      </c>
      <c r="H51" s="22">
        <f>G51-D51</f>
        <v>27608604</v>
      </c>
      <c r="I51" s="29">
        <f>IF(D51=0,"",ROUND(H51*100/D51,2))</f>
      </c>
    </row>
    <row r="52" spans="1:9" ht="16.5">
      <c r="A52" s="23" t="s">
        <v>59</v>
      </c>
      <c r="B52" s="22">
        <v>0</v>
      </c>
      <c r="C52" s="22">
        <v>0</v>
      </c>
      <c r="D52" s="22">
        <v>0</v>
      </c>
      <c r="E52" s="22">
        <v>2120</v>
      </c>
      <c r="F52" s="22">
        <v>27606484</v>
      </c>
      <c r="G52" s="22">
        <v>27608604</v>
      </c>
      <c r="H52" s="22">
        <f>G52-D52</f>
        <v>27608604</v>
      </c>
      <c r="I52" s="29">
        <f>IF(D52=0,"",ROUND(H52*100/D52,2))</f>
      </c>
    </row>
    <row r="53" spans="1:9" ht="17.25" thickBot="1">
      <c r="A53" s="26" t="s">
        <v>60</v>
      </c>
      <c r="B53" s="27">
        <v>3668370000</v>
      </c>
      <c r="C53" s="27">
        <v>3562349000</v>
      </c>
      <c r="D53" s="27">
        <v>7230719000</v>
      </c>
      <c r="E53" s="27">
        <v>3841092763</v>
      </c>
      <c r="F53" s="27">
        <v>3896151683</v>
      </c>
      <c r="G53" s="27">
        <v>7737244446</v>
      </c>
      <c r="H53" s="27">
        <f>G53-D53</f>
        <v>506525446</v>
      </c>
      <c r="I53" s="30">
        <f>IF(D53=0,"",ROUND(H53*100/D53,2))</f>
        <v>7.01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2020-08-20T01:48:57Z</dcterms:modified>
  <cp:category/>
  <cp:version/>
  <cp:contentType/>
  <cp:contentStatus/>
</cp:coreProperties>
</file>