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<sst xmlns="http://schemas.openxmlformats.org/spreadsheetml/2006/main" count="49" uniqueCount="32">
  <si>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科    目</t>
  </si>
  <si>
    <t>管制性項目及統計所需項目比較表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</si>
  <si>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</si>
  <si>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</si>
  <si>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</si>
  <si>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合　　計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</si>
  <si>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</si>
  <si>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</si>
  <si>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</si>
  <si>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單位:新臺幣元</t>
  </si>
  <si>
    <t>國立清華大學校務基金</t>
  </si>
  <si>
    <t>中華民國109年度</t>
  </si>
  <si>
    <t>預 算 數</t>
  </si>
  <si>
    <t>政府補助
收入支應</t>
  </si>
  <si>
    <t>自籌收入
支　　應</t>
  </si>
  <si>
    <t>管制性項目</t>
  </si>
  <si>
    <t/>
  </si>
  <si>
    <t xml:space="preserve">　國外旅費                                                                                            </t>
  </si>
  <si>
    <t xml:space="preserve">　廣告費                                                                                              </t>
  </si>
  <si>
    <t xml:space="preserve">　業務宣導費                                                                                          </t>
  </si>
  <si>
    <t xml:space="preserve">　公共關係費                                                                                          </t>
  </si>
  <si>
    <t>統計所需項目</t>
  </si>
  <si>
    <t xml:space="preserve">　宿舍電費                                                                                            </t>
  </si>
  <si>
    <t xml:space="preserve">　宿舍水費                                                                                            </t>
  </si>
  <si>
    <t xml:space="preserve">　宿舍修護費                                                                                          </t>
  </si>
  <si>
    <t xml:space="preserve">　計時與計件人員酬金                                                                                  </t>
  </si>
  <si>
    <t xml:space="preserve">　專技人員酬金                                                                                        </t>
  </si>
  <si>
    <t xml:space="preserve">　講課鐘點、稿費、出席審查及查詢費                                                                    </t>
  </si>
  <si>
    <t xml:space="preserve">　一般土地租金                                                                                        </t>
  </si>
  <si>
    <t xml:space="preserve">　宿舍折舊                                                                                            </t>
  </si>
  <si>
    <t xml:space="preserve">　關稅                                                                                                </t>
  </si>
  <si>
    <t xml:space="preserve">　貨物稅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</si>
</sst>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0" fontId="26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  <col min="7" max="7" width="19.125" style="0" bestFit="1" customWidth="1"/>
    <col min="8" max="8" width="18.00390625" style="0" bestFit="1" customWidth="1"/>
    <col min="9" max="9" width="14.25390625" style="0" bestFit="1" customWidth="1"/>
  </cols>
  <sheetData>
    <row r="1" spans="1:6" ht="21">
      <c r="A1" s="5"/>
      <c r="B1" s="5"/>
      <c r="D1" s="5"/>
      <c r="E1" s="6" t="s">
        <v>10</v>
      </c>
      <c r="F1" s="5"/>
    </row>
    <row r="2" spans="1:6" ht="21">
      <c r="A2" s="5"/>
      <c r="B2" s="5"/>
      <c r="D2" s="5"/>
      <c r="E2" s="7" t="s">
        <v>1</v>
      </c>
      <c r="F2" s="5"/>
    </row>
    <row r="3" spans="1:10" ht="17.25" thickBot="1">
      <c r="A3" s="1"/>
      <c r="B3" s="8"/>
      <c r="D3" s="9"/>
      <c r="E3" s="2" t="s">
        <v>11</v>
      </c>
      <c r="F3" s="9"/>
      <c r="G3" s="9"/>
      <c r="H3" s="8"/>
      <c r="J3" s="3" t="s">
        <v>9</v>
      </c>
    </row>
    <row r="4" spans="1:10" ht="16.5" customHeight="1">
      <c r="A4" s="12" t="s">
        <v>0</v>
      </c>
      <c r="B4" s="13" t="s">
        <v>12</v>
      </c>
      <c r="C4" s="14"/>
      <c r="D4" s="15"/>
      <c r="E4" s="13" t="s">
        <v>8</v>
      </c>
      <c r="F4" s="14"/>
      <c r="G4" s="15"/>
      <c r="H4" s="10" t="s">
        <v>4</v>
      </c>
      <c r="I4" s="10"/>
      <c r="J4" s="11" t="s">
        <v>3</v>
      </c>
    </row>
    <row r="5" spans="1:10" ht="57.75" customHeight="1" thickBot="1">
      <c r="A5" s="16"/>
      <c r="B5" s="17" t="s">
        <v>13</v>
      </c>
      <c r="C5" s="17" t="s">
        <v>14</v>
      </c>
      <c r="D5" s="18" t="s">
        <v>5</v>
      </c>
      <c r="E5" s="19" t="s">
        <v>13</v>
      </c>
      <c r="F5" s="17" t="s">
        <v>14</v>
      </c>
      <c r="G5" s="18" t="s">
        <v>6</v>
      </c>
      <c r="H5" s="20" t="s">
        <v>7</v>
      </c>
      <c r="I5" s="21" t="s">
        <v>2</v>
      </c>
      <c r="J5" s="22"/>
    </row>
    <row r="6" spans="1:10" ht="16.5">
      <c r="A6" s="27" t="s">
        <v>15</v>
      </c>
      <c r="B6" s="28">
        <v>39590000</v>
      </c>
      <c r="C6" s="28">
        <v>97865000</v>
      </c>
      <c r="D6" s="28">
        <v>137455000</v>
      </c>
      <c r="E6" s="28">
        <v>7470521</v>
      </c>
      <c r="F6" s="28">
        <v>22638395</v>
      </c>
      <c r="G6" s="28">
        <v>30108916</v>
      </c>
      <c r="H6" s="28">
        <f>G6-D6</f>
        <v>-107346084</v>
      </c>
      <c r="I6" s="28">
        <f>IF(D6=0,"",ROUND(H6*100/D6,2))</f>
        <v>-78.1</v>
      </c>
      <c r="J6" s="31" t="s">
        <v>16</v>
      </c>
    </row>
    <row r="7" spans="1:10" ht="16.5">
      <c r="A7" s="26" t="s">
        <v>17</v>
      </c>
      <c r="B7" s="24">
        <v>38830000</v>
      </c>
      <c r="C7" s="24">
        <v>88074000</v>
      </c>
      <c r="D7" s="24">
        <v>126904000</v>
      </c>
      <c r="E7" s="24">
        <v>5424469</v>
      </c>
      <c r="F7" s="24">
        <v>17275155</v>
      </c>
      <c r="G7" s="24">
        <v>22699624</v>
      </c>
      <c r="H7" s="24">
        <f>G7-D7</f>
        <v>-104204376</v>
      </c>
      <c r="I7" s="24">
        <f>IF(D7=0,"",ROUND(H7*100/D7,2))</f>
        <v>-82.11</v>
      </c>
      <c r="J7" s="32" t="s">
        <v>16</v>
      </c>
    </row>
    <row r="8" spans="1:10" ht="16.5">
      <c r="A8" s="26" t="s">
        <v>18</v>
      </c>
      <c r="B8" s="24">
        <v>404000</v>
      </c>
      <c r="C8" s="24">
        <v>4212000</v>
      </c>
      <c r="D8" s="24">
        <v>4616000</v>
      </c>
      <c r="E8" s="24">
        <v>773791</v>
      </c>
      <c r="F8" s="24">
        <v>2840587</v>
      </c>
      <c r="G8" s="24">
        <v>3614378</v>
      </c>
      <c r="H8" s="24">
        <f>G8-D8</f>
        <v>-1001622</v>
      </c>
      <c r="I8" s="24">
        <f>IF(D8=0,"",ROUND(H8*100/D8,2))</f>
        <v>-21.7</v>
      </c>
      <c r="J8" s="32" t="s">
        <v>16</v>
      </c>
    </row>
    <row r="9" spans="1:10" ht="16.5">
      <c r="A9" s="26" t="s">
        <v>19</v>
      </c>
      <c r="B9" s="24">
        <v>260000</v>
      </c>
      <c r="C9" s="24">
        <v>4222000</v>
      </c>
      <c r="D9" s="24">
        <v>4482000</v>
      </c>
      <c r="E9" s="24">
        <v>1176261</v>
      </c>
      <c r="F9" s="24">
        <v>1383779</v>
      </c>
      <c r="G9" s="24">
        <v>2560040</v>
      </c>
      <c r="H9" s="24">
        <f>G9-D9</f>
        <v>-1921960</v>
      </c>
      <c r="I9" s="24">
        <f>IF(D9=0,"",ROUND(H9*100/D9,2))</f>
        <v>-42.88</v>
      </c>
      <c r="J9" s="32" t="s">
        <v>16</v>
      </c>
    </row>
    <row r="10" spans="1:10" ht="16.5">
      <c r="A10" s="26" t="s">
        <v>20</v>
      </c>
      <c r="B10" s="24">
        <v>96000</v>
      </c>
      <c r="C10" s="24">
        <v>1357000</v>
      </c>
      <c r="D10" s="24">
        <v>1453000</v>
      </c>
      <c r="E10" s="24">
        <v>96000</v>
      </c>
      <c r="F10" s="24">
        <v>1138874</v>
      </c>
      <c r="G10" s="24">
        <v>1234874</v>
      </c>
      <c r="H10" s="24">
        <f>G10-D10</f>
        <v>-218126</v>
      </c>
      <c r="I10" s="24">
        <f>IF(D10=0,"",ROUND(H10*100/D10,2))</f>
        <v>-15.01</v>
      </c>
      <c r="J10" s="32" t="s">
        <v>16</v>
      </c>
    </row>
    <row r="11" spans="1:10" ht="16.5">
      <c r="A11" s="25" t="s">
        <v>21</v>
      </c>
      <c r="B11" s="23">
        <v>421787000</v>
      </c>
      <c r="C11" s="23">
        <v>999131000</v>
      </c>
      <c r="D11" s="23">
        <v>1420918000</v>
      </c>
      <c r="E11" s="23">
        <v>606389737</v>
      </c>
      <c r="F11" s="23">
        <v>967616942</v>
      </c>
      <c r="G11" s="23">
        <v>1574006679</v>
      </c>
      <c r="H11" s="23">
        <f>G11-D11</f>
        <v>153088679</v>
      </c>
      <c r="I11" s="23">
        <f>IF(D11=0,"",ROUND(H11*100/D11,2))</f>
        <v>10.77</v>
      </c>
      <c r="J11" s="33" t="s">
        <v>16</v>
      </c>
    </row>
    <row r="12" spans="1:10" ht="16.5">
      <c r="A12" s="26" t="s">
        <v>22</v>
      </c>
      <c r="B12" s="24">
        <v>0</v>
      </c>
      <c r="C12" s="24">
        <v>35704000</v>
      </c>
      <c r="D12" s="24">
        <v>35704000</v>
      </c>
      <c r="E12" s="24">
        <v>0</v>
      </c>
      <c r="F12" s="24">
        <v>33609784</v>
      </c>
      <c r="G12" s="24">
        <v>33609784</v>
      </c>
      <c r="H12" s="24">
        <f>G12-D12</f>
        <v>-2094216</v>
      </c>
      <c r="I12" s="24">
        <f>IF(D12=0,"",ROUND(H12*100/D12,2))</f>
        <v>-5.87</v>
      </c>
      <c r="J12" s="32" t="s">
        <v>16</v>
      </c>
    </row>
    <row r="13" spans="1:10" ht="16.5">
      <c r="A13" s="26" t="s">
        <v>23</v>
      </c>
      <c r="B13" s="24">
        <v>0</v>
      </c>
      <c r="C13" s="24">
        <v>5150000</v>
      </c>
      <c r="D13" s="24">
        <v>5150000</v>
      </c>
      <c r="E13" s="24">
        <v>0</v>
      </c>
      <c r="F13" s="24">
        <v>5519014</v>
      </c>
      <c r="G13" s="24">
        <v>5519014</v>
      </c>
      <c r="H13" s="24">
        <f>G13-D13</f>
        <v>369014</v>
      </c>
      <c r="I13" s="24">
        <f>IF(D13=0,"",ROUND(H13*100/D13,2))</f>
        <v>7.17</v>
      </c>
      <c r="J13" s="32" t="s">
        <v>16</v>
      </c>
    </row>
    <row r="14" spans="1:10" ht="16.5">
      <c r="A14" s="26" t="s">
        <v>24</v>
      </c>
      <c r="B14" s="24">
        <v>0</v>
      </c>
      <c r="C14" s="24">
        <v>15800000</v>
      </c>
      <c r="D14" s="24">
        <v>15800000</v>
      </c>
      <c r="E14" s="24">
        <v>525546</v>
      </c>
      <c r="F14" s="24">
        <v>12280746</v>
      </c>
      <c r="G14" s="24">
        <v>12806292</v>
      </c>
      <c r="H14" s="24">
        <f>G14-D14</f>
        <v>-2993708</v>
      </c>
      <c r="I14" s="24">
        <f>IF(D14=0,"",ROUND(H14*100/D14,2))</f>
        <v>-18.95</v>
      </c>
      <c r="J14" s="32" t="s">
        <v>16</v>
      </c>
    </row>
    <row r="15" spans="1:10" ht="16.5">
      <c r="A15" s="26" t="s">
        <v>25</v>
      </c>
      <c r="B15" s="24">
        <v>374072000</v>
      </c>
      <c r="C15" s="24">
        <v>795023000</v>
      </c>
      <c r="D15" s="24">
        <v>1169095000</v>
      </c>
      <c r="E15" s="24">
        <v>558499076</v>
      </c>
      <c r="F15" s="24">
        <v>769610012</v>
      </c>
      <c r="G15" s="24">
        <v>1328109088</v>
      </c>
      <c r="H15" s="24">
        <f>G15-D15</f>
        <v>159014088</v>
      </c>
      <c r="I15" s="24">
        <f>IF(D15=0,"",ROUND(H15*100/D15,2))</f>
        <v>13.6</v>
      </c>
      <c r="J15" s="32" t="s">
        <v>16</v>
      </c>
    </row>
    <row r="16" spans="1:10" ht="16.5">
      <c r="A16" s="26" t="s">
        <v>26</v>
      </c>
      <c r="B16" s="24">
        <v>0</v>
      </c>
      <c r="C16" s="24">
        <v>0</v>
      </c>
      <c r="D16" s="24">
        <v>0</v>
      </c>
      <c r="E16" s="24">
        <v>247430</v>
      </c>
      <c r="F16" s="24">
        <v>139579</v>
      </c>
      <c r="G16" s="24">
        <v>387009</v>
      </c>
      <c r="H16" s="24">
        <f>G16-D16</f>
        <v>387009</v>
      </c>
      <c r="I16" s="24">
        <f>IF(D16=0,"",ROUND(H16*100/D16,2))</f>
      </c>
      <c r="J16" s="32" t="s">
        <v>16</v>
      </c>
    </row>
    <row r="17" spans="1:10" ht="33">
      <c r="A17" s="26" t="s">
        <v>27</v>
      </c>
      <c r="B17" s="24">
        <v>42615000</v>
      </c>
      <c r="C17" s="24">
        <v>125514000</v>
      </c>
      <c r="D17" s="24">
        <v>168129000</v>
      </c>
      <c r="E17" s="24">
        <v>42681417</v>
      </c>
      <c r="F17" s="24">
        <v>125046500</v>
      </c>
      <c r="G17" s="24">
        <v>167727917</v>
      </c>
      <c r="H17" s="24">
        <f>G17-D17</f>
        <v>-401083</v>
      </c>
      <c r="I17" s="24">
        <f>IF(D17=0,"",ROUND(H17*100/D17,2))</f>
        <v>-0.24</v>
      </c>
      <c r="J17" s="32" t="s">
        <v>16</v>
      </c>
    </row>
    <row r="18" spans="1:10" ht="16.5">
      <c r="A18" s="26" t="s">
        <v>28</v>
      </c>
      <c r="B18" s="24">
        <v>0</v>
      </c>
      <c r="C18" s="24">
        <v>0</v>
      </c>
      <c r="D18" s="24">
        <v>0</v>
      </c>
      <c r="E18" s="24">
        <v>0</v>
      </c>
      <c r="F18" s="24">
        <v>292380</v>
      </c>
      <c r="G18" s="24">
        <v>292380</v>
      </c>
      <c r="H18" s="24">
        <f>G18-D18</f>
        <v>292380</v>
      </c>
      <c r="I18" s="24">
        <f>IF(D18=0,"",ROUND(H18*100/D18,2))</f>
      </c>
      <c r="J18" s="32" t="s">
        <v>16</v>
      </c>
    </row>
    <row r="19" spans="1:10" ht="16.5">
      <c r="A19" s="26" t="s">
        <v>29</v>
      </c>
      <c r="B19" s="24">
        <v>4800000</v>
      </c>
      <c r="C19" s="24">
        <v>20800000</v>
      </c>
      <c r="D19" s="24">
        <v>25600000</v>
      </c>
      <c r="E19" s="24">
        <v>4336579</v>
      </c>
      <c r="F19" s="24">
        <v>20854341</v>
      </c>
      <c r="G19" s="24">
        <v>25190920</v>
      </c>
      <c r="H19" s="24">
        <f>G19-D19</f>
        <v>-409080</v>
      </c>
      <c r="I19" s="24">
        <f>IF(D19=0,"",ROUND(H19*100/D19,2))</f>
        <v>-1.6</v>
      </c>
      <c r="J19" s="32" t="s">
        <v>16</v>
      </c>
    </row>
    <row r="20" spans="1:10" ht="16.5">
      <c r="A20" s="26" t="s">
        <v>30</v>
      </c>
      <c r="B20" s="24">
        <v>150000</v>
      </c>
      <c r="C20" s="24">
        <v>580000</v>
      </c>
      <c r="D20" s="24">
        <v>730000</v>
      </c>
      <c r="E20" s="24">
        <v>77156</v>
      </c>
      <c r="F20" s="24">
        <v>153579</v>
      </c>
      <c r="G20" s="24">
        <v>230735</v>
      </c>
      <c r="H20" s="24">
        <f>G20-D20</f>
        <v>-499265</v>
      </c>
      <c r="I20" s="24">
        <f>IF(D20=0,"",ROUND(H20*100/D20,2))</f>
        <v>-68.39</v>
      </c>
      <c r="J20" s="32" t="s">
        <v>16</v>
      </c>
    </row>
    <row r="21" spans="1:10" ht="17.25" thickBot="1">
      <c r="A21" s="29" t="s">
        <v>31</v>
      </c>
      <c r="B21" s="30">
        <v>150000</v>
      </c>
      <c r="C21" s="30">
        <v>560000</v>
      </c>
      <c r="D21" s="30">
        <v>710000</v>
      </c>
      <c r="E21" s="30">
        <v>22533</v>
      </c>
      <c r="F21" s="30">
        <v>111007</v>
      </c>
      <c r="G21" s="30">
        <v>133540</v>
      </c>
      <c r="H21" s="30">
        <f>G21-D21</f>
        <v>-576460</v>
      </c>
      <c r="I21" s="30">
        <f>IF(D21=0,"",ROUND(H21*100/D21,2))</f>
        <v>-81.19</v>
      </c>
      <c r="J21" s="34" t="s">
        <v>16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2007-01-24T15:03:20Z</dcterms:created>
  <dcterms:modified xsi:type="dcterms:W3CDTF">2021-03-26T03:47:08Z</dcterms:modified>
  <cp:category/>
  <cp:version/>
  <cp:contentType/>
  <cp:contentStatus/>
</cp:coreProperties>
</file>